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/>
  <mc:AlternateContent xmlns:mc="http://schemas.openxmlformats.org/markup-compatibility/2006">
    <mc:Choice Requires="x15">
      <x15ac:absPath xmlns:x15ac="http://schemas.microsoft.com/office/spreadsheetml/2010/11/ac" url="C:\Users\imove\Downloads\"/>
    </mc:Choice>
  </mc:AlternateContent>
  <xr:revisionPtr revIDLastSave="0" documentId="8_{51BE13D2-3251-43CB-AD4B-BA101D3AFFDC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資金計画" sheetId="1" r:id="rId1"/>
    <sheet name="買付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6" roundtripDataSignature="AMtx7mgP6ZTk8FsScEQklf1GjZ/6S0c5pw=="/>
    </ext>
  </extLst>
</workbook>
</file>

<file path=xl/calcChain.xml><?xml version="1.0" encoding="utf-8"?>
<calcChain xmlns="http://schemas.openxmlformats.org/spreadsheetml/2006/main">
  <c r="C24" i="1" l="1"/>
  <c r="C29" i="1"/>
  <c r="C18" i="1"/>
  <c r="M5" i="1" s="1"/>
  <c r="F11" i="1"/>
  <c r="F10" i="1"/>
  <c r="C26" i="1" l="1"/>
  <c r="C27" i="1" s="1"/>
  <c r="C28" i="1" s="1"/>
  <c r="D32" i="1" l="1"/>
  <c r="D34" i="1" s="1"/>
  <c r="C30" i="1"/>
  <c r="H18" i="1" l="1"/>
  <c r="H22" i="1" s="1"/>
  <c r="H23" i="1" l="1"/>
  <c r="H26" i="1"/>
  <c r="H30" i="1" s="1"/>
  <c r="H31" i="1" s="1"/>
  <c r="H16" i="1" s="1"/>
  <c r="H15" i="1" l="1"/>
</calcChain>
</file>

<file path=xl/sharedStrings.xml><?xml version="1.0" encoding="utf-8"?>
<sst xmlns="http://schemas.openxmlformats.org/spreadsheetml/2006/main" count="140" uniqueCount="112">
  <si>
    <t>マイホーム購入資金計画書</t>
  </si>
  <si>
    <t>Controle para corretores</t>
  </si>
  <si>
    <t>令和3年9月14日</t>
  </si>
  <si>
    <t>固定資産税</t>
  </si>
  <si>
    <t>日割り精算</t>
  </si>
  <si>
    <t>お客様情報</t>
  </si>
  <si>
    <t>氏名</t>
  </si>
  <si>
    <t>ラモス　カンポス　エンジェル　ステーブンス</t>
  </si>
  <si>
    <t>様　　　　　　　　年齢</t>
  </si>
  <si>
    <t>仲介不動産会社情報</t>
  </si>
  <si>
    <t>計算時</t>
  </si>
  <si>
    <t>総額概算</t>
  </si>
  <si>
    <t>ホームステーション鈴鹿店</t>
  </si>
  <si>
    <t>cuidados . Se tiver algum numero negativo, e porque tem erro ao digitar.</t>
  </si>
  <si>
    <t>住所</t>
  </si>
  <si>
    <t>愛知県瀬戸市原山台7丁目11番306</t>
  </si>
  <si>
    <t>513-0012 三重県鈴鹿市石薬師町2378-2</t>
  </si>
  <si>
    <t>電話番号</t>
  </si>
  <si>
    <t>080-3638-9849</t>
  </si>
  <si>
    <t>TEL 059-395-6533</t>
  </si>
  <si>
    <t>物件情報</t>
  </si>
  <si>
    <t>所在地</t>
  </si>
  <si>
    <t>愛知県瀬戸市杉塚町18</t>
  </si>
  <si>
    <t>FAX 059-993-0722</t>
  </si>
  <si>
    <t>建物面積</t>
  </si>
  <si>
    <t>土地面積</t>
  </si>
  <si>
    <t>土地価格</t>
  </si>
  <si>
    <t>￥13.223,850</t>
  </si>
  <si>
    <t>info@homestation.company</t>
  </si>
  <si>
    <t>借入金額総額</t>
  </si>
  <si>
    <t>返済計画</t>
  </si>
  <si>
    <t>借入詳細</t>
  </si>
  <si>
    <t>月々返済額合計</t>
  </si>
  <si>
    <t>物件価格</t>
  </si>
  <si>
    <t>年間返済額合計</t>
  </si>
  <si>
    <t>物件価格税抜き</t>
  </si>
  <si>
    <t>不動産仲介料用</t>
  </si>
  <si>
    <t>フラット３５（Ｓ）</t>
  </si>
  <si>
    <t xml:space="preserve">住宅ローン（90％）	</t>
  </si>
  <si>
    <t>仲介手数料</t>
  </si>
  <si>
    <t>金額</t>
  </si>
  <si>
    <t>円</t>
  </si>
  <si>
    <t>登記費用</t>
  </si>
  <si>
    <t>約</t>
  </si>
  <si>
    <t>借入期間</t>
  </si>
  <si>
    <t>年</t>
  </si>
  <si>
    <t>印紙代（売買契約書添付）</t>
  </si>
  <si>
    <t>金利プラン</t>
  </si>
  <si>
    <t>固定</t>
  </si>
  <si>
    <t>金消契約印紙添付</t>
  </si>
  <si>
    <t>金利</t>
  </si>
  <si>
    <t>％</t>
  </si>
  <si>
    <t>適合証明書費用</t>
  </si>
  <si>
    <t>月々</t>
  </si>
  <si>
    <t>追加工事</t>
  </si>
  <si>
    <t>年間返済額</t>
  </si>
  <si>
    <t>融資手数料</t>
  </si>
  <si>
    <t>※10％分の金利は金融機関によって異なります</t>
  </si>
  <si>
    <t>住宅ローン（10％）</t>
  </si>
  <si>
    <t>小計</t>
  </si>
  <si>
    <t>火災保険料</t>
  </si>
  <si>
    <t>合計</t>
  </si>
  <si>
    <t>変動</t>
  </si>
  <si>
    <t>火災保険を除く諸費用</t>
  </si>
  <si>
    <t>火災保険込諸費用</t>
  </si>
  <si>
    <t>資金計画</t>
  </si>
  <si>
    <t>総予算</t>
  </si>
  <si>
    <t>上記金利は今月融資実行に限ります。</t>
  </si>
  <si>
    <t>自己資金</t>
  </si>
  <si>
    <t>借入金額</t>
  </si>
  <si>
    <t>別途現金支払い</t>
  </si>
  <si>
    <t>上記諸費用は概算ですので実行時の金額と異なる場合があります。</t>
  </si>
  <si>
    <t>不動産買付証明書</t>
  </si>
  <si>
    <t>月</t>
  </si>
  <si>
    <t>日</t>
  </si>
  <si>
    <t>一建設（株）草津営業所　</t>
  </si>
  <si>
    <t>様</t>
  </si>
  <si>
    <t xml:space="preserve">氏名 </t>
  </si>
  <si>
    <t>印</t>
  </si>
  <si>
    <t>私は、下記不動産を、下記の条件にて購入したく、買い付けることを証明いたします。</t>
  </si>
  <si>
    <t>記</t>
  </si>
  <si>
    <t>１．物件</t>
  </si>
  <si>
    <t>物件名</t>
  </si>
  <si>
    <t>滋賀県愛知郡愛荘町島川　2号</t>
  </si>
  <si>
    <t>所　在</t>
  </si>
  <si>
    <t>滋賀県愛知郡愛荘町島川</t>
  </si>
  <si>
    <t>土　地</t>
  </si>
  <si>
    <t>166.91㎡</t>
  </si>
  <si>
    <t>建　物</t>
  </si>
  <si>
    <t>105.57㎡</t>
  </si>
  <si>
    <t>２．条件</t>
  </si>
  <si>
    <t>購入価格</t>
  </si>
  <si>
    <t>￥</t>
  </si>
  <si>
    <t>万</t>
  </si>
  <si>
    <t>手付金</t>
  </si>
  <si>
    <t>万円-</t>
  </si>
  <si>
    <t>※購入価格に充当</t>
  </si>
  <si>
    <t>ローン特約</t>
  </si>
  <si>
    <t>あり</t>
  </si>
  <si>
    <t>３．その他</t>
  </si>
  <si>
    <t>本審査に必要な物件資料を下記メールまでお願い致します</t>
  </si>
  <si>
    <t>４．仲介業者</t>
  </si>
  <si>
    <r>
      <rPr>
        <sz val="10"/>
        <color rgb="FF000000"/>
        <rFont val="MS Mincho"/>
        <family val="1"/>
        <charset val="128"/>
      </rPr>
      <t>免許番号</t>
    </r>
    <r>
      <rPr>
        <sz val="10"/>
        <color rgb="FF000000"/>
        <rFont val="Century"/>
        <family val="1"/>
      </rPr>
      <t xml:space="preserve">: </t>
    </r>
    <r>
      <rPr>
        <sz val="10"/>
        <color rgb="FF000000"/>
        <rFont val="ＭＳ 明朝"/>
        <family val="1"/>
        <charset val="128"/>
      </rPr>
      <t>三重県知事</t>
    </r>
    <r>
      <rPr>
        <sz val="10"/>
        <color rgb="FF000000"/>
        <rFont val="Century"/>
        <family val="1"/>
      </rPr>
      <t>(2)</t>
    </r>
    <r>
      <rPr>
        <sz val="10"/>
        <color rgb="FF000000"/>
        <rFont val="ＭＳ 明朝"/>
        <family val="1"/>
        <charset val="128"/>
      </rPr>
      <t>第</t>
    </r>
    <r>
      <rPr>
        <sz val="10"/>
        <color rgb="FF000000"/>
        <rFont val="Century"/>
        <family val="1"/>
      </rPr>
      <t>3294</t>
    </r>
    <r>
      <rPr>
        <sz val="10"/>
        <color rgb="FF000000"/>
        <rFont val="ＭＳ 明朝"/>
        <family val="1"/>
        <charset val="128"/>
      </rPr>
      <t>号</t>
    </r>
  </si>
  <si>
    <r>
      <rPr>
        <sz val="10"/>
        <color rgb="FF000000"/>
        <rFont val="Century"/>
        <family val="1"/>
      </rPr>
      <t xml:space="preserve">Address: </t>
    </r>
    <r>
      <rPr>
        <sz val="10"/>
        <color rgb="FF000000"/>
        <rFont val="ＭＳ 明朝"/>
        <family val="1"/>
        <charset val="128"/>
      </rPr>
      <t>〒</t>
    </r>
    <r>
      <rPr>
        <sz val="10"/>
        <color rgb="FF000000"/>
        <rFont val="Century"/>
        <family val="1"/>
      </rPr>
      <t>513-0012</t>
    </r>
    <r>
      <rPr>
        <sz val="10"/>
        <color rgb="FF000000"/>
        <rFont val="ＭＳ 明朝"/>
        <family val="1"/>
        <charset val="128"/>
      </rPr>
      <t>　三重県鈴鹿市石薬師町2378-2</t>
    </r>
  </si>
  <si>
    <t>Phone: 059-395-6533</t>
  </si>
  <si>
    <r>
      <rPr>
        <sz val="10"/>
        <color rgb="FF000000"/>
        <rFont val="Century"/>
        <family val="1"/>
      </rPr>
      <t xml:space="preserve">Web: </t>
    </r>
    <r>
      <rPr>
        <sz val="10"/>
        <color rgb="FF000000"/>
        <rFont val="Century"/>
        <family val="1"/>
      </rPr>
      <t>https://home-station.company/</t>
    </r>
  </si>
  <si>
    <t>担当</t>
  </si>
  <si>
    <t>連絡先</t>
  </si>
  <si>
    <t>以上</t>
  </si>
  <si>
    <t>アシスト手数料</t>
  </si>
  <si>
    <t>営業担当　山里ドリエリ</t>
  </si>
  <si>
    <t>携帯番号　080-3663-8648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</si>
</sst>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&quot;¥&quot;#,##0;\-&quot;¥&quot;#,##0"/>
    <numFmt numFmtId="177" formatCode="&quot;¥&quot;#,##0;[Red]\-&quot;¥&quot;#,##0"/>
    <numFmt numFmtId="178" formatCode="_-&quot;¥&quot;* #,##0_-;\-&quot;¥&quot;* #,##0_-;_-&quot;¥&quot;* &quot;-&quot;_-;_-@"/>
    <numFmt numFmtId="179" formatCode="&quot;¥&quot;#,##0"/>
    <numFmt numFmtId="180" formatCode="#,##0_ "/>
    <numFmt numFmtId="181" formatCode="0.00&quot;㎡&quot;"/>
    <numFmt numFmtId="182" formatCode="\(0.00&quot;坪&quot;\)"/>
  </numFmts>
  <fonts count="35">
    <font>
      <sz val="11"/>
      <color theme="1"/>
      <name val="Arial"/>
    </font>
    <font>
      <sz val="11"/>
      <color theme="1"/>
      <name val="Calibri"/>
      <family val="2"/>
    </font>
    <font>
      <sz val="22"/>
      <color theme="1"/>
      <name val="Calibri"/>
      <family val="2"/>
    </font>
    <font>
      <sz val="20"/>
      <color theme="1"/>
      <name val="Calibri"/>
      <family val="2"/>
    </font>
    <font>
      <sz val="11"/>
      <name val="Arial"/>
      <family val="2"/>
    </font>
    <font>
      <sz val="12"/>
      <color theme="1"/>
      <name val="HGS創英角ｺﾞｼｯｸUB"/>
      <family val="2"/>
      <charset val="128"/>
    </font>
    <font>
      <sz val="11"/>
      <color theme="1"/>
      <name val="Biz udp明朝 medium"/>
      <family val="1"/>
      <charset val="128"/>
    </font>
    <font>
      <b/>
      <sz val="12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b/>
      <sz val="14"/>
      <color theme="1"/>
      <name val="Biz udp明朝 medium"/>
      <family val="1"/>
      <charset val="128"/>
    </font>
    <font>
      <sz val="10"/>
      <color theme="1"/>
      <name val="Biz udp明朝 medium"/>
      <family val="1"/>
      <charset val="128"/>
    </font>
    <font>
      <b/>
      <sz val="16"/>
      <color theme="1"/>
      <name val="Calibri"/>
      <family val="2"/>
    </font>
    <font>
      <b/>
      <sz val="14"/>
      <color theme="1"/>
      <name val="Calibri"/>
      <family val="2"/>
    </font>
    <font>
      <b/>
      <sz val="14"/>
      <color theme="1"/>
      <name val="HGS創英角ｺﾞｼｯｸUB"/>
      <family val="2"/>
      <charset val="128"/>
    </font>
    <font>
      <u/>
      <sz val="12"/>
      <color theme="1"/>
      <name val="Biz udp明朝 medium"/>
      <family val="1"/>
      <charset val="128"/>
    </font>
    <font>
      <u/>
      <sz val="14"/>
      <color theme="10"/>
      <name val="Biz udp明朝 medium"/>
      <family val="1"/>
      <charset val="128"/>
    </font>
    <font>
      <sz val="14"/>
      <color rgb="FFFF0000"/>
      <name val="HGS創英角ｺﾞｼｯｸUB"/>
      <family val="2"/>
      <charset val="128"/>
    </font>
    <font>
      <sz val="14"/>
      <color theme="1"/>
      <name val="Biz udp明朝 medium"/>
      <family val="1"/>
      <charset val="128"/>
    </font>
    <font>
      <sz val="14"/>
      <name val="Biz udp明朝 medium"/>
      <family val="1"/>
      <charset val="128"/>
    </font>
    <font>
      <sz val="12"/>
      <color rgb="FFFF0000"/>
      <name val="Biz udp明朝 medium"/>
      <family val="1"/>
      <charset val="128"/>
    </font>
    <font>
      <b/>
      <sz val="14"/>
      <color rgb="FFFF0000"/>
      <name val="Biz udp明朝 medium"/>
      <family val="1"/>
      <charset val="128"/>
    </font>
    <font>
      <b/>
      <sz val="12"/>
      <color theme="9"/>
      <name val="Biz udp明朝 medium"/>
      <family val="1"/>
      <charset val="128"/>
    </font>
    <font>
      <sz val="14"/>
      <color rgb="FFFF0000"/>
      <name val="Biz udp明朝 medium"/>
      <family val="1"/>
      <charset val="128"/>
    </font>
    <font>
      <sz val="8"/>
      <color rgb="FF00B050"/>
      <name val="HGS創英角ｺﾞｼｯｸUB"/>
      <family val="2"/>
      <charset val="128"/>
    </font>
    <font>
      <sz val="10"/>
      <color theme="1"/>
      <name val="HGS創英角ｺﾞｼｯｸUB"/>
      <family val="2"/>
      <charset val="128"/>
    </font>
    <font>
      <sz val="24"/>
      <color theme="1"/>
      <name val="MS Mincho"/>
      <family val="1"/>
      <charset val="128"/>
    </font>
    <font>
      <sz val="11"/>
      <color theme="1"/>
      <name val="MS Mincho"/>
      <family val="1"/>
      <charset val="128"/>
    </font>
    <font>
      <sz val="9"/>
      <color rgb="FF808080"/>
      <name val="MS Mincho"/>
      <family val="1"/>
      <charset val="128"/>
    </font>
    <font>
      <u/>
      <sz val="20"/>
      <color rgb="FF0000FF"/>
      <name val="Arial"/>
      <family val="2"/>
    </font>
    <font>
      <sz val="20"/>
      <color rgb="FF000000"/>
      <name val="MS Mincho"/>
      <family val="1"/>
      <charset val="128"/>
    </font>
    <font>
      <sz val="10"/>
      <color rgb="FF000000"/>
      <name val="MS Mincho"/>
      <family val="1"/>
      <charset val="128"/>
    </font>
    <font>
      <sz val="10"/>
      <color rgb="FF000000"/>
      <name val="Century"/>
      <family val="1"/>
    </font>
    <font>
      <sz val="11"/>
      <color theme="1"/>
      <name val="Calibri"/>
      <family val="2"/>
    </font>
    <font>
      <sz val="10"/>
      <color rgb="FF000000"/>
      <name val="ＭＳ 明朝"/>
      <family val="1"/>
      <charset val="128"/>
    </font>
    <font>
      <sz val="6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3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</borders>
  <cellStyleXfs count="1">
    <xf numFmtId="0" fontId="0" fillId="0" borderId="0"/>
  </cellStyleXfs>
  <cellXfs count="129">
    <xf numFmtId="0" fontId="0" fillId="0" borderId="0" xfId="0" applyFont="1" applyAlignment="1"/>
    <xf numFmtId="178" fontId="5" fillId="0" borderId="0" xfId="0" applyNumberFormat="1" applyFont="1" applyAlignment="1">
      <alignment vertical="center" shrinkToFit="1"/>
    </xf>
    <xf numFmtId="0" fontId="7" fillId="0" borderId="4" xfId="0" applyFont="1" applyBorder="1" applyAlignment="1">
      <alignment horizontal="left" vertical="center" shrinkToFit="1"/>
    </xf>
    <xf numFmtId="0" fontId="8" fillId="2" borderId="4" xfId="0" applyFont="1" applyFill="1" applyBorder="1" applyAlignment="1">
      <alignment horizontal="left" vertical="center" shrinkToFit="1"/>
    </xf>
    <xf numFmtId="0" fontId="5" fillId="0" borderId="0" xfId="0" applyFont="1" applyAlignment="1">
      <alignment vertical="center" shrinkToFit="1"/>
    </xf>
    <xf numFmtId="0" fontId="9" fillId="0" borderId="4" xfId="0" applyFont="1" applyBorder="1"/>
    <xf numFmtId="0" fontId="6" fillId="3" borderId="8" xfId="0" applyFont="1" applyFill="1" applyBorder="1"/>
    <xf numFmtId="0" fontId="6" fillId="2" borderId="4" xfId="0" applyFont="1" applyFill="1" applyBorder="1"/>
    <xf numFmtId="0" fontId="10" fillId="0" borderId="4" xfId="0" applyFont="1" applyBorder="1" applyAlignment="1">
      <alignment vertical="center" shrinkToFit="1"/>
    </xf>
    <xf numFmtId="179" fontId="10" fillId="0" borderId="4" xfId="0" applyNumberFormat="1" applyFont="1" applyBorder="1" applyAlignment="1">
      <alignment vertical="center" shrinkToFit="1"/>
    </xf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vertical="center" shrinkToFit="1"/>
    </xf>
    <xf numFmtId="0" fontId="9" fillId="0" borderId="4" xfId="0" applyFont="1" applyBorder="1" applyAlignment="1">
      <alignment vertical="center" shrinkToFit="1"/>
    </xf>
    <xf numFmtId="0" fontId="9" fillId="0" borderId="15" xfId="0" applyFont="1" applyBorder="1" applyAlignment="1">
      <alignment horizontal="center" vertical="center"/>
    </xf>
    <xf numFmtId="0" fontId="9" fillId="0" borderId="11" xfId="0" applyFont="1" applyBorder="1" applyAlignment="1">
      <alignment vertical="center" shrinkToFit="1"/>
    </xf>
    <xf numFmtId="176" fontId="8" fillId="3" borderId="16" xfId="0" applyNumberFormat="1" applyFont="1" applyFill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7" fillId="0" borderId="4" xfId="0" applyFont="1" applyBorder="1" applyAlignment="1">
      <alignment horizontal="center" vertical="center" shrinkToFit="1"/>
    </xf>
    <xf numFmtId="179" fontId="17" fillId="2" borderId="4" xfId="0" applyNumberFormat="1" applyFont="1" applyFill="1" applyBorder="1" applyAlignment="1">
      <alignment horizontal="right" vertical="center" shrinkToFit="1"/>
    </xf>
    <xf numFmtId="179" fontId="8" fillId="0" borderId="0" xfId="0" applyNumberFormat="1" applyFont="1" applyAlignment="1">
      <alignment vertical="center" shrinkToFit="1"/>
    </xf>
    <xf numFmtId="179" fontId="8" fillId="0" borderId="4" xfId="0" applyNumberFormat="1" applyFont="1" applyBorder="1" applyAlignment="1">
      <alignment horizontal="center" vertical="center" shrinkToFit="1"/>
    </xf>
    <xf numFmtId="0" fontId="8" fillId="0" borderId="4" xfId="0" applyFont="1" applyBorder="1" applyAlignment="1">
      <alignment vertical="center" shrinkToFit="1"/>
    </xf>
    <xf numFmtId="179" fontId="18" fillId="2" borderId="4" xfId="0" applyNumberFormat="1" applyFont="1" applyFill="1" applyBorder="1" applyAlignment="1">
      <alignment horizontal="right" vertical="center" shrinkToFit="1"/>
    </xf>
    <xf numFmtId="179" fontId="19" fillId="0" borderId="0" xfId="0" applyNumberFormat="1" applyFont="1" applyAlignment="1">
      <alignment vertical="center" shrinkToFit="1"/>
    </xf>
    <xf numFmtId="0" fontId="8" fillId="2" borderId="4" xfId="0" applyFont="1" applyFill="1" applyBorder="1" applyAlignment="1">
      <alignment horizontal="center" vertical="center" shrinkToFit="1"/>
    </xf>
    <xf numFmtId="179" fontId="17" fillId="2" borderId="4" xfId="0" applyNumberFormat="1" applyFont="1" applyFill="1" applyBorder="1" applyAlignment="1">
      <alignment horizontal="right" vertical="center" shrinkToFit="1"/>
    </xf>
    <xf numFmtId="177" fontId="8" fillId="0" borderId="4" xfId="0" applyNumberFormat="1" applyFont="1" applyBorder="1" applyAlignment="1">
      <alignment horizontal="center" vertical="center" shrinkToFit="1"/>
    </xf>
    <xf numFmtId="177" fontId="1" fillId="0" borderId="0" xfId="0" applyNumberFormat="1" applyFont="1"/>
    <xf numFmtId="0" fontId="7" fillId="2" borderId="4" xfId="0" applyFont="1" applyFill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20" fillId="0" borderId="19" xfId="0" applyFont="1" applyBorder="1" applyAlignment="1">
      <alignment horizontal="center" vertical="center" shrinkToFit="1"/>
    </xf>
    <xf numFmtId="0" fontId="21" fillId="0" borderId="22" xfId="0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 shrinkToFit="1"/>
    </xf>
    <xf numFmtId="0" fontId="8" fillId="0" borderId="13" xfId="0" applyFont="1" applyBorder="1" applyAlignment="1">
      <alignment horizontal="center" vertical="center" shrinkToFit="1"/>
    </xf>
    <xf numFmtId="179" fontId="8" fillId="0" borderId="27" xfId="0" applyNumberFormat="1" applyFont="1" applyBorder="1" applyAlignment="1">
      <alignment horizontal="center" vertical="center" shrinkToFit="1"/>
    </xf>
    <xf numFmtId="0" fontId="8" fillId="0" borderId="28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 shrinkToFit="1"/>
    </xf>
    <xf numFmtId="179" fontId="8" fillId="2" borderId="29" xfId="0" applyNumberFormat="1" applyFont="1" applyFill="1" applyBorder="1" applyAlignment="1">
      <alignment horizontal="center" vertical="center" shrinkToFit="1"/>
    </xf>
    <xf numFmtId="0" fontId="19" fillId="0" borderId="0" xfId="0" applyFont="1" applyAlignment="1">
      <alignment vertical="center" shrinkToFit="1"/>
    </xf>
    <xf numFmtId="0" fontId="8" fillId="0" borderId="0" xfId="0" applyFont="1" applyAlignment="1">
      <alignment horizontal="center" vertical="center" shrinkToFit="1"/>
    </xf>
    <xf numFmtId="0" fontId="8" fillId="0" borderId="19" xfId="0" applyFont="1" applyBorder="1" applyAlignment="1">
      <alignment horizontal="center" vertical="center" shrinkToFit="1"/>
    </xf>
    <xf numFmtId="0" fontId="8" fillId="0" borderId="30" xfId="0" applyFont="1" applyBorder="1" applyAlignment="1">
      <alignment horizontal="center" vertical="center" shrinkToFit="1"/>
    </xf>
    <xf numFmtId="179" fontId="22" fillId="0" borderId="31" xfId="0" applyNumberFormat="1" applyFont="1" applyBorder="1" applyAlignment="1">
      <alignment horizontal="center" vertical="center" shrinkToFit="1"/>
    </xf>
    <xf numFmtId="0" fontId="7" fillId="0" borderId="0" xfId="0" applyFont="1" applyAlignment="1">
      <alignment vertical="center" shrinkToFit="1"/>
    </xf>
    <xf numFmtId="176" fontId="8" fillId="0" borderId="0" xfId="0" applyNumberFormat="1" applyFont="1" applyAlignment="1">
      <alignment vertical="center" shrinkToFit="1"/>
    </xf>
    <xf numFmtId="0" fontId="6" fillId="0" borderId="0" xfId="0" applyFont="1"/>
    <xf numFmtId="0" fontId="10" fillId="0" borderId="0" xfId="0" applyFont="1" applyAlignment="1">
      <alignment vertical="center" shrinkToFit="1"/>
    </xf>
    <xf numFmtId="0" fontId="1" fillId="0" borderId="0" xfId="0" applyFont="1"/>
    <xf numFmtId="0" fontId="23" fillId="0" borderId="0" xfId="0" applyFont="1" applyAlignment="1">
      <alignment vertical="center" shrinkToFit="1"/>
    </xf>
    <xf numFmtId="0" fontId="5" fillId="0" borderId="0" xfId="0" applyFont="1" applyAlignment="1">
      <alignment horizontal="left" vertical="center" shrinkToFit="1"/>
    </xf>
    <xf numFmtId="0" fontId="24" fillId="0" borderId="0" xfId="0" applyFont="1" applyAlignment="1">
      <alignment vertical="center" shrinkToFit="1"/>
    </xf>
    <xf numFmtId="0" fontId="25" fillId="0" borderId="0" xfId="0" applyFont="1" applyAlignment="1">
      <alignment horizontal="center" vertical="center"/>
    </xf>
    <xf numFmtId="0" fontId="26" fillId="0" borderId="0" xfId="0" applyFont="1" applyAlignment="1">
      <alignment vertical="center"/>
    </xf>
    <xf numFmtId="0" fontId="26" fillId="0" borderId="0" xfId="0" applyFont="1" applyAlignment="1">
      <alignment horizontal="left" vertical="top"/>
    </xf>
    <xf numFmtId="0" fontId="26" fillId="0" borderId="1" xfId="0" applyFont="1" applyBorder="1" applyAlignment="1">
      <alignment horizontal="left" vertical="top"/>
    </xf>
    <xf numFmtId="0" fontId="26" fillId="0" borderId="0" xfId="0" applyFont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6" fillId="0" borderId="1" xfId="0" applyFont="1" applyBorder="1" applyAlignment="1">
      <alignment vertical="center"/>
    </xf>
    <xf numFmtId="0" fontId="26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26" fillId="0" borderId="1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9" fillId="0" borderId="0" xfId="0" applyFont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31" fillId="0" borderId="0" xfId="0" applyFont="1" applyAlignment="1">
      <alignment horizontal="left" vertical="center"/>
    </xf>
    <xf numFmtId="0" fontId="32" fillId="0" borderId="0" xfId="0" applyFont="1"/>
    <xf numFmtId="0" fontId="5" fillId="0" borderId="0" xfId="0" applyFont="1" applyAlignment="1">
      <alignment horizontal="center" vertical="center" shrinkToFit="1"/>
    </xf>
    <xf numFmtId="0" fontId="0" fillId="0" borderId="0" xfId="0" applyFont="1" applyAlignment="1"/>
    <xf numFmtId="179" fontId="16" fillId="2" borderId="6" xfId="0" applyNumberFormat="1" applyFont="1" applyFill="1" applyBorder="1" applyAlignment="1">
      <alignment horizontal="right" vertical="center" shrinkToFit="1"/>
    </xf>
    <xf numFmtId="0" fontId="4" fillId="0" borderId="12" xfId="0" applyFont="1" applyBorder="1"/>
    <xf numFmtId="0" fontId="7" fillId="0" borderId="6" xfId="0" applyFont="1" applyBorder="1" applyAlignment="1">
      <alignment horizontal="center" vertical="center" shrinkToFit="1"/>
    </xf>
    <xf numFmtId="0" fontId="4" fillId="0" borderId="11" xfId="0" applyFont="1" applyBorder="1"/>
    <xf numFmtId="177" fontId="7" fillId="0" borderId="6" xfId="0" applyNumberFormat="1" applyFont="1" applyBorder="1" applyAlignment="1">
      <alignment horizontal="center" vertical="center" shrinkToFit="1"/>
    </xf>
    <xf numFmtId="179" fontId="7" fillId="0" borderId="6" xfId="0" applyNumberFormat="1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179" fontId="17" fillId="0" borderId="6" xfId="0" applyNumberFormat="1" applyFont="1" applyBorder="1" applyAlignment="1">
      <alignment horizontal="center" vertical="center" shrinkToFit="1"/>
    </xf>
    <xf numFmtId="179" fontId="17" fillId="3" borderId="6" xfId="0" applyNumberFormat="1" applyFont="1" applyFill="1" applyBorder="1" applyAlignment="1">
      <alignment horizontal="center" vertical="center" shrinkToFit="1"/>
    </xf>
    <xf numFmtId="0" fontId="19" fillId="0" borderId="0" xfId="0" applyFont="1" applyAlignment="1">
      <alignment horizontal="center" vertical="center" shrinkToFit="1"/>
    </xf>
    <xf numFmtId="179" fontId="8" fillId="0" borderId="6" xfId="0" applyNumberFormat="1" applyFont="1" applyBorder="1" applyAlignment="1">
      <alignment horizontal="center" vertical="center" shrinkToFit="1"/>
    </xf>
    <xf numFmtId="179" fontId="8" fillId="0" borderId="17" xfId="0" applyNumberFormat="1" applyFont="1" applyBorder="1" applyAlignment="1">
      <alignment horizontal="center" vertical="center" shrinkToFit="1"/>
    </xf>
    <xf numFmtId="0" fontId="4" fillId="0" borderId="18" xfId="0" applyFont="1" applyBorder="1"/>
    <xf numFmtId="0" fontId="6" fillId="0" borderId="23" xfId="0" applyFont="1" applyBorder="1" applyAlignment="1">
      <alignment horizontal="center"/>
    </xf>
    <xf numFmtId="0" fontId="4" fillId="0" borderId="24" xfId="0" applyFont="1" applyBorder="1"/>
    <xf numFmtId="0" fontId="4" fillId="0" borderId="25" xfId="0" applyFont="1" applyBorder="1"/>
    <xf numFmtId="179" fontId="20" fillId="0" borderId="20" xfId="0" applyNumberFormat="1" applyFont="1" applyBorder="1" applyAlignment="1">
      <alignment horizontal="center" vertical="center" shrinkToFit="1"/>
    </xf>
    <xf numFmtId="0" fontId="4" fillId="0" borderId="21" xfId="0" applyFont="1" applyBorder="1"/>
    <xf numFmtId="179" fontId="21" fillId="0" borderId="20" xfId="0" applyNumberFormat="1" applyFont="1" applyBorder="1" applyAlignment="1">
      <alignment horizontal="center" vertical="center" shrinkToFit="1"/>
    </xf>
    <xf numFmtId="0" fontId="8" fillId="2" borderId="6" xfId="0" applyFont="1" applyFill="1" applyBorder="1" applyAlignment="1">
      <alignment horizontal="center" vertical="center" shrinkToFit="1"/>
    </xf>
    <xf numFmtId="0" fontId="8" fillId="0" borderId="9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6" fillId="2" borderId="2" xfId="0" applyFont="1" applyFill="1" applyBorder="1" applyAlignment="1">
      <alignment horizontal="center"/>
    </xf>
    <xf numFmtId="0" fontId="4" fillId="0" borderId="3" xfId="0" applyFont="1" applyBorder="1"/>
    <xf numFmtId="0" fontId="9" fillId="0" borderId="5" xfId="0" applyFont="1" applyBorder="1" applyAlignment="1">
      <alignment horizontal="center" vertical="center"/>
    </xf>
    <xf numFmtId="0" fontId="4" fillId="0" borderId="10" xfId="0" applyFont="1" applyBorder="1"/>
    <xf numFmtId="0" fontId="4" fillId="0" borderId="13" xfId="0" applyFont="1" applyBorder="1"/>
    <xf numFmtId="0" fontId="6" fillId="2" borderId="6" xfId="0" applyFont="1" applyFill="1" applyBorder="1" applyAlignment="1">
      <alignment horizontal="center"/>
    </xf>
    <xf numFmtId="0" fontId="4" fillId="0" borderId="7" xfId="0" applyFont="1" applyBorder="1"/>
    <xf numFmtId="0" fontId="9" fillId="0" borderId="9" xfId="0" applyFont="1" applyBorder="1" applyAlignment="1">
      <alignment horizontal="center"/>
    </xf>
    <xf numFmtId="180" fontId="14" fillId="2" borderId="6" xfId="0" applyNumberFormat="1" applyFont="1" applyFill="1" applyBorder="1" applyAlignment="1">
      <alignment horizontal="center" vertical="center" shrinkToFit="1"/>
    </xf>
    <xf numFmtId="0" fontId="10" fillId="0" borderId="9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2" borderId="6" xfId="0" applyFont="1" applyFill="1" applyBorder="1" applyAlignment="1">
      <alignment horizontal="center" vertical="center" shrinkToFit="1"/>
    </xf>
    <xf numFmtId="182" fontId="8" fillId="3" borderId="6" xfId="0" applyNumberFormat="1" applyFont="1" applyFill="1" applyBorder="1" applyAlignment="1">
      <alignment horizontal="center" vertical="center" shrinkToFit="1"/>
    </xf>
    <xf numFmtId="0" fontId="6" fillId="2" borderId="14" xfId="0" applyFont="1" applyFill="1" applyBorder="1" applyAlignment="1">
      <alignment horizontal="left"/>
    </xf>
    <xf numFmtId="181" fontId="8" fillId="2" borderId="6" xfId="0" applyNumberFormat="1" applyFont="1" applyFill="1" applyBorder="1" applyAlignment="1">
      <alignment horizontal="center" vertical="center" shrinkToFit="1"/>
    </xf>
    <xf numFmtId="176" fontId="8" fillId="2" borderId="6" xfId="0" applyNumberFormat="1" applyFont="1" applyFill="1" applyBorder="1" applyAlignment="1">
      <alignment horizontal="center" vertical="top" shrinkToFit="1"/>
    </xf>
    <xf numFmtId="0" fontId="15" fillId="0" borderId="9" xfId="0" applyFont="1" applyBorder="1" applyAlignment="1">
      <alignment horizontal="center"/>
    </xf>
    <xf numFmtId="0" fontId="25" fillId="0" borderId="0" xfId="0" applyFont="1" applyAlignment="1">
      <alignment horizontal="center" vertical="center"/>
    </xf>
    <xf numFmtId="49" fontId="1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  <xf numFmtId="0" fontId="1" fillId="0" borderId="0" xfId="0" applyFont="1" applyAlignment="1">
      <alignment horizontal="center" vertical="top"/>
    </xf>
    <xf numFmtId="0" fontId="26" fillId="0" borderId="0" xfId="0" applyFont="1" applyAlignment="1">
      <alignment horizontal="center" vertical="top"/>
    </xf>
    <xf numFmtId="0" fontId="1" fillId="0" borderId="15" xfId="0" applyFont="1" applyBorder="1" applyAlignment="1">
      <alignment horizontal="center" vertical="top" wrapText="1"/>
    </xf>
    <xf numFmtId="0" fontId="4" fillId="0" borderId="15" xfId="0" applyFont="1" applyBorder="1"/>
    <xf numFmtId="0" fontId="27" fillId="0" borderId="15" xfId="0" applyFont="1" applyBorder="1" applyAlignment="1">
      <alignment horizontal="right" vertical="center"/>
    </xf>
    <xf numFmtId="0" fontId="26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0" fontId="4" fillId="0" borderId="33" xfId="0" applyFont="1" applyBorder="1"/>
    <xf numFmtId="0" fontId="4" fillId="0" borderId="34" xfId="0" applyFont="1" applyBorder="1"/>
    <xf numFmtId="0" fontId="26" fillId="0" borderId="32" xfId="0" applyFont="1" applyBorder="1" applyAlignment="1">
      <alignment vertical="center"/>
    </xf>
    <xf numFmtId="0" fontId="4" fillId="0" borderId="32" xfId="0" applyFont="1" applyBorder="1"/>
    <xf numFmtId="0" fontId="26" fillId="0" borderId="1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552450</xdr:colOff>
      <xdr:row>1</xdr:row>
      <xdr:rowOff>114300</xdr:rowOff>
    </xdr:from>
    <xdr:ext cx="3124200" cy="7239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104775</xdr:colOff>
      <xdr:row>31</xdr:row>
      <xdr:rowOff>9525</xdr:rowOff>
    </xdr:from>
    <xdr:ext cx="1600200" cy="1419225"/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homestation.company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mailto:info@homestation.compan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1000"/>
  <sheetViews>
    <sheetView tabSelected="1" topLeftCell="A10" workbookViewId="0">
      <selection activeCell="H11" sqref="H11:I11"/>
    </sheetView>
  </sheetViews>
  <sheetFormatPr defaultColWidth="12.6640625" defaultRowHeight="15" customHeight="1"/>
  <cols>
    <col min="1" max="1" width="15.6640625" customWidth="1"/>
    <col min="2" max="2" width="28.1640625" customWidth="1"/>
    <col min="3" max="4" width="15.6640625" customWidth="1"/>
    <col min="5" max="5" width="23.33203125" customWidth="1"/>
    <col min="6" max="8" width="15.6640625" customWidth="1"/>
    <col min="9" max="9" width="25.1640625" customWidth="1"/>
    <col min="10" max="26" width="15.6640625" customWidth="1"/>
  </cols>
  <sheetData>
    <row r="1" spans="2:14" ht="25.5" customHeight="1"/>
    <row r="2" spans="2:14" ht="25.5" customHeight="1">
      <c r="B2" s="104"/>
      <c r="C2" s="70"/>
      <c r="D2" s="70"/>
      <c r="E2" s="105" t="s">
        <v>0</v>
      </c>
      <c r="F2" s="70"/>
      <c r="G2" s="70"/>
      <c r="H2" s="70"/>
      <c r="I2" s="70"/>
    </row>
    <row r="3" spans="2:14" ht="25.5" customHeight="1">
      <c r="B3" s="70"/>
      <c r="C3" s="70"/>
      <c r="D3" s="70"/>
      <c r="E3" s="70"/>
      <c r="F3" s="70"/>
      <c r="G3" s="70"/>
      <c r="H3" s="70"/>
      <c r="I3" s="70"/>
      <c r="K3" s="92" t="s">
        <v>1</v>
      </c>
      <c r="L3" s="93"/>
      <c r="M3" s="93"/>
      <c r="N3" s="1"/>
    </row>
    <row r="4" spans="2:14" ht="25.5" customHeight="1">
      <c r="B4" s="70"/>
      <c r="C4" s="70"/>
      <c r="D4" s="70"/>
      <c r="G4" s="94" t="s">
        <v>2</v>
      </c>
      <c r="H4" s="95"/>
      <c r="K4" s="2" t="s">
        <v>3</v>
      </c>
      <c r="L4" s="2" t="s">
        <v>4</v>
      </c>
      <c r="M4" s="3"/>
      <c r="N4" s="4"/>
    </row>
    <row r="5" spans="2:14" ht="18" customHeight="1">
      <c r="B5" s="96" t="s">
        <v>5</v>
      </c>
      <c r="C5" s="5" t="s">
        <v>6</v>
      </c>
      <c r="D5" s="99" t="s">
        <v>7</v>
      </c>
      <c r="E5" s="100"/>
      <c r="F5" s="6" t="s">
        <v>8</v>
      </c>
      <c r="G5" s="7">
        <v>34</v>
      </c>
      <c r="H5" s="101" t="s">
        <v>9</v>
      </c>
      <c r="I5" s="70"/>
      <c r="K5" s="8" t="s">
        <v>10</v>
      </c>
      <c r="L5" s="8" t="s">
        <v>11</v>
      </c>
      <c r="M5" s="9">
        <f>SUM(C18,D19,D20,D21,D22,D23,C24,D25)+400000+D16</f>
        <v>27237991.555999994</v>
      </c>
      <c r="N5" s="4"/>
    </row>
    <row r="6" spans="2:14" ht="18" customHeight="1">
      <c r="B6" s="97"/>
      <c r="C6" s="5" t="s">
        <v>6</v>
      </c>
      <c r="D6" s="99"/>
      <c r="E6" s="100"/>
      <c r="F6" s="6" t="s">
        <v>8</v>
      </c>
      <c r="G6" s="7"/>
      <c r="H6" s="91" t="s">
        <v>12</v>
      </c>
      <c r="I6" s="70"/>
      <c r="K6" s="10" t="s">
        <v>13</v>
      </c>
      <c r="L6" s="11"/>
      <c r="M6" s="11"/>
      <c r="N6" s="12"/>
    </row>
    <row r="7" spans="2:14" ht="18" customHeight="1">
      <c r="B7" s="97"/>
      <c r="C7" s="5" t="s">
        <v>14</v>
      </c>
      <c r="D7" s="102" t="s">
        <v>15</v>
      </c>
      <c r="E7" s="74"/>
      <c r="F7" s="74"/>
      <c r="G7" s="72"/>
      <c r="H7" s="103" t="s">
        <v>16</v>
      </c>
      <c r="I7" s="70"/>
    </row>
    <row r="8" spans="2:14" ht="18" customHeight="1">
      <c r="B8" s="98"/>
      <c r="C8" s="5" t="s">
        <v>17</v>
      </c>
      <c r="D8" s="90" t="s">
        <v>18</v>
      </c>
      <c r="E8" s="74"/>
      <c r="F8" s="74"/>
      <c r="G8" s="72"/>
      <c r="H8" s="91" t="s">
        <v>19</v>
      </c>
      <c r="I8" s="70"/>
    </row>
    <row r="9" spans="2:14" ht="18" customHeight="1">
      <c r="B9" s="96" t="s">
        <v>20</v>
      </c>
      <c r="C9" s="13" t="s">
        <v>21</v>
      </c>
      <c r="D9" s="106" t="s">
        <v>22</v>
      </c>
      <c r="E9" s="74"/>
      <c r="F9" s="74"/>
      <c r="G9" s="72"/>
      <c r="H9" s="91" t="s">
        <v>23</v>
      </c>
      <c r="I9" s="70"/>
    </row>
    <row r="10" spans="2:14" ht="18" customHeight="1">
      <c r="B10" s="97"/>
      <c r="C10" s="13" t="s">
        <v>24</v>
      </c>
      <c r="D10" s="109">
        <v>96.05</v>
      </c>
      <c r="E10" s="72"/>
      <c r="F10" s="107">
        <f t="shared" ref="F10:F11" si="0">D10*0.3025</f>
        <v>29.055124999999997</v>
      </c>
      <c r="G10" s="72"/>
      <c r="H10" s="108" t="s">
        <v>110</v>
      </c>
      <c r="I10" s="95"/>
    </row>
    <row r="11" spans="2:14" ht="18" customHeight="1">
      <c r="B11" s="97"/>
      <c r="C11" s="13" t="s">
        <v>25</v>
      </c>
      <c r="D11" s="109">
        <v>159.28</v>
      </c>
      <c r="E11" s="72"/>
      <c r="F11" s="107">
        <f t="shared" si="0"/>
        <v>48.182200000000002</v>
      </c>
      <c r="G11" s="72"/>
      <c r="H11" s="108" t="s">
        <v>111</v>
      </c>
      <c r="I11" s="95"/>
    </row>
    <row r="12" spans="2:14" ht="18" customHeight="1">
      <c r="B12" s="98"/>
      <c r="C12" s="13" t="s">
        <v>26</v>
      </c>
      <c r="D12" s="110" t="s">
        <v>27</v>
      </c>
      <c r="E12" s="74"/>
      <c r="F12" s="74"/>
      <c r="G12" s="72"/>
      <c r="H12" s="111" t="s">
        <v>28</v>
      </c>
      <c r="I12" s="70"/>
    </row>
    <row r="13" spans="2:14" ht="25.5" customHeight="1">
      <c r="B13" s="14"/>
      <c r="C13" s="15"/>
      <c r="D13" s="16"/>
      <c r="E13" s="4"/>
      <c r="F13" s="69"/>
      <c r="G13" s="70"/>
      <c r="H13" s="70"/>
      <c r="I13" s="4"/>
    </row>
    <row r="14" spans="2:14" ht="25.5" customHeight="1">
      <c r="B14" s="17" t="s">
        <v>29</v>
      </c>
      <c r="C14" s="71">
        <v>27400000</v>
      </c>
      <c r="D14" s="72"/>
      <c r="E14" s="18"/>
      <c r="F14" s="73" t="s">
        <v>30</v>
      </c>
      <c r="G14" s="74"/>
      <c r="H14" s="74"/>
      <c r="I14" s="72"/>
    </row>
    <row r="15" spans="2:14" ht="25.5" customHeight="1">
      <c r="B15" s="73" t="s">
        <v>31</v>
      </c>
      <c r="C15" s="74"/>
      <c r="D15" s="72"/>
      <c r="E15" s="18"/>
      <c r="F15" s="73" t="s">
        <v>32</v>
      </c>
      <c r="G15" s="72"/>
      <c r="H15" s="75">
        <f>SUM(H22,H30)</f>
        <v>83123</v>
      </c>
      <c r="I15" s="72"/>
    </row>
    <row r="16" spans="2:14" ht="25.5" customHeight="1">
      <c r="B16" s="19" t="s">
        <v>33</v>
      </c>
      <c r="C16" s="19"/>
      <c r="D16" s="20">
        <v>24900000</v>
      </c>
      <c r="E16" s="21"/>
      <c r="F16" s="73" t="s">
        <v>34</v>
      </c>
      <c r="G16" s="72"/>
      <c r="H16" s="76">
        <f>SUM(H31,H23)</f>
        <v>997476</v>
      </c>
      <c r="I16" s="72"/>
    </row>
    <row r="17" spans="2:10" ht="25.5" customHeight="1">
      <c r="B17" s="19" t="s">
        <v>35</v>
      </c>
      <c r="C17" s="19" t="s">
        <v>36</v>
      </c>
      <c r="D17" s="20">
        <v>23838532</v>
      </c>
      <c r="E17" s="21"/>
      <c r="F17" s="77" t="s">
        <v>37</v>
      </c>
      <c r="G17" s="72"/>
      <c r="H17" s="77" t="s">
        <v>38</v>
      </c>
      <c r="I17" s="72"/>
    </row>
    <row r="18" spans="2:10" ht="25.5" customHeight="1">
      <c r="B18" s="19" t="s">
        <v>39</v>
      </c>
      <c r="C18" s="78">
        <f>SUM(D17*1.033)+66000-D17</f>
        <v>852671.555999998</v>
      </c>
      <c r="D18" s="72"/>
      <c r="E18" s="18"/>
      <c r="F18" s="77" t="s">
        <v>40</v>
      </c>
      <c r="G18" s="72"/>
      <c r="H18" s="22">
        <f>SUM(D34*0.9)</f>
        <v>24660000</v>
      </c>
      <c r="I18" s="23" t="s">
        <v>41</v>
      </c>
    </row>
    <row r="19" spans="2:10" ht="25.5" customHeight="1">
      <c r="B19" s="19" t="s">
        <v>42</v>
      </c>
      <c r="C19" s="19" t="s">
        <v>43</v>
      </c>
      <c r="D19" s="24">
        <v>450000</v>
      </c>
      <c r="E19" s="25"/>
      <c r="F19" s="77" t="s">
        <v>44</v>
      </c>
      <c r="G19" s="72"/>
      <c r="H19" s="26">
        <v>35</v>
      </c>
      <c r="I19" s="23" t="s">
        <v>45</v>
      </c>
    </row>
    <row r="20" spans="2:10" ht="25.5" customHeight="1">
      <c r="B20" s="19" t="s">
        <v>46</v>
      </c>
      <c r="C20" s="19" t="s">
        <v>43</v>
      </c>
      <c r="D20" s="27">
        <v>10000</v>
      </c>
      <c r="E20" s="21"/>
      <c r="F20" s="77" t="s">
        <v>47</v>
      </c>
      <c r="G20" s="72"/>
      <c r="H20" s="77" t="s">
        <v>48</v>
      </c>
      <c r="I20" s="72"/>
    </row>
    <row r="21" spans="2:10" ht="25.5" customHeight="1">
      <c r="B21" s="19" t="s">
        <v>49</v>
      </c>
      <c r="C21" s="19" t="s">
        <v>43</v>
      </c>
      <c r="D21" s="27">
        <v>22000</v>
      </c>
      <c r="E21" s="18"/>
      <c r="F21" s="77" t="s">
        <v>50</v>
      </c>
      <c r="G21" s="72"/>
      <c r="H21" s="26">
        <v>1.28</v>
      </c>
      <c r="I21" s="23" t="s">
        <v>51</v>
      </c>
    </row>
    <row r="22" spans="2:10" ht="25.5" customHeight="1">
      <c r="B22" s="19" t="s">
        <v>52</v>
      </c>
      <c r="C22" s="19" t="s">
        <v>43</v>
      </c>
      <c r="D22" s="27">
        <v>88000</v>
      </c>
      <c r="E22" s="18"/>
      <c r="F22" s="77" t="s">
        <v>53</v>
      </c>
      <c r="G22" s="72"/>
      <c r="H22" s="28">
        <f>ROUNDDOWN(PMT(H21/100/12,H19*12,H18*-1),0)</f>
        <v>72875</v>
      </c>
      <c r="I22" s="23" t="s">
        <v>41</v>
      </c>
    </row>
    <row r="23" spans="2:10" ht="25.5" customHeight="1">
      <c r="B23" s="19" t="s">
        <v>54</v>
      </c>
      <c r="C23" s="19" t="s">
        <v>43</v>
      </c>
      <c r="D23" s="27">
        <v>0</v>
      </c>
      <c r="E23" s="18"/>
      <c r="F23" s="77" t="s">
        <v>55</v>
      </c>
      <c r="G23" s="72"/>
      <c r="H23" s="28">
        <f>SUM(H22*12)</f>
        <v>874500</v>
      </c>
      <c r="I23" s="23" t="s">
        <v>41</v>
      </c>
      <c r="J23" s="29"/>
    </row>
    <row r="24" spans="2:10" ht="25.5" customHeight="1">
      <c r="B24" s="19" t="s">
        <v>56</v>
      </c>
      <c r="C24" s="79">
        <f>SUM(C14*1.0168)-C14</f>
        <v>460319.99999999627</v>
      </c>
      <c r="D24" s="72"/>
      <c r="E24" s="18"/>
      <c r="F24" s="80" t="s">
        <v>57</v>
      </c>
      <c r="G24" s="70"/>
      <c r="H24" s="70"/>
      <c r="I24" s="70"/>
    </row>
    <row r="25" spans="2:10" ht="25.5" customHeight="1">
      <c r="B25" s="30" t="s">
        <v>109</v>
      </c>
      <c r="C25" s="19" t="s">
        <v>43</v>
      </c>
      <c r="D25" s="27">
        <v>55000</v>
      </c>
      <c r="E25" s="18"/>
      <c r="F25" s="77" t="s">
        <v>37</v>
      </c>
      <c r="G25" s="72"/>
      <c r="H25" s="81" t="s">
        <v>58</v>
      </c>
      <c r="I25" s="72"/>
    </row>
    <row r="26" spans="2:10" ht="25.5" customHeight="1">
      <c r="B26" s="19" t="s">
        <v>59</v>
      </c>
      <c r="C26" s="81">
        <f>SUM(D25,C24,D23,D22,D21,D20,D19,C18,D16)</f>
        <v>26837991.555999994</v>
      </c>
      <c r="D26" s="72"/>
      <c r="E26" s="18"/>
      <c r="F26" s="77" t="s">
        <v>40</v>
      </c>
      <c r="G26" s="72"/>
      <c r="H26" s="22">
        <f>SUM(D34-H18)</f>
        <v>2740000</v>
      </c>
      <c r="I26" s="23" t="s">
        <v>41</v>
      </c>
    </row>
    <row r="27" spans="2:10" ht="25.5" customHeight="1">
      <c r="B27" s="31" t="s">
        <v>60</v>
      </c>
      <c r="C27" s="82">
        <f>+C14-C26</f>
        <v>562008.44400000572</v>
      </c>
      <c r="D27" s="83"/>
      <c r="E27" s="18"/>
      <c r="F27" s="77" t="s">
        <v>44</v>
      </c>
      <c r="G27" s="72"/>
      <c r="H27" s="26">
        <v>35</v>
      </c>
      <c r="I27" s="23" t="s">
        <v>45</v>
      </c>
    </row>
    <row r="28" spans="2:10" ht="25.5" customHeight="1">
      <c r="B28" s="32" t="s">
        <v>61</v>
      </c>
      <c r="C28" s="87">
        <f>SUM(C27,C26)</f>
        <v>27400000</v>
      </c>
      <c r="D28" s="88"/>
      <c r="E28" s="18"/>
      <c r="F28" s="77" t="s">
        <v>47</v>
      </c>
      <c r="G28" s="72"/>
      <c r="H28" s="77" t="s">
        <v>62</v>
      </c>
      <c r="I28" s="72"/>
    </row>
    <row r="29" spans="2:10" ht="25.5" customHeight="1">
      <c r="B29" s="33" t="s">
        <v>63</v>
      </c>
      <c r="C29" s="89">
        <f>SUM(D25,C24,D23,D22,D21,D20,D19,C18)</f>
        <v>1937991.5559999943</v>
      </c>
      <c r="D29" s="88"/>
      <c r="E29" s="21"/>
      <c r="F29" s="77" t="s">
        <v>50</v>
      </c>
      <c r="G29" s="72"/>
      <c r="H29" s="26">
        <v>2.8050000000000002</v>
      </c>
      <c r="I29" s="23" t="s">
        <v>51</v>
      </c>
    </row>
    <row r="30" spans="2:10" ht="25.5" customHeight="1">
      <c r="B30" s="33" t="s">
        <v>64</v>
      </c>
      <c r="C30" s="89">
        <f>SUM(C28-D16)</f>
        <v>2500000</v>
      </c>
      <c r="D30" s="88"/>
      <c r="E30" s="18"/>
      <c r="F30" s="77" t="s">
        <v>53</v>
      </c>
      <c r="G30" s="72"/>
      <c r="H30" s="28">
        <f>ROUNDDOWN(PMT(H29/100/12,H27*12,H26*-1),0)</f>
        <v>10248</v>
      </c>
      <c r="I30" s="23" t="s">
        <v>41</v>
      </c>
    </row>
    <row r="31" spans="2:10" ht="25.5" customHeight="1">
      <c r="B31" s="84" t="s">
        <v>65</v>
      </c>
      <c r="C31" s="85"/>
      <c r="D31" s="86"/>
      <c r="E31" s="18"/>
      <c r="F31" s="77" t="s">
        <v>55</v>
      </c>
      <c r="G31" s="72"/>
      <c r="H31" s="22">
        <f>SUM(H30)*12</f>
        <v>122976</v>
      </c>
      <c r="I31" s="23" t="s">
        <v>41</v>
      </c>
    </row>
    <row r="32" spans="2:10" ht="25.5" customHeight="1">
      <c r="B32" s="34" t="s">
        <v>66</v>
      </c>
      <c r="C32" s="35" t="s">
        <v>43</v>
      </c>
      <c r="D32" s="36">
        <f>SUM(C28)</f>
        <v>27400000</v>
      </c>
      <c r="E32" s="18"/>
      <c r="F32" s="80" t="s">
        <v>67</v>
      </c>
      <c r="G32" s="70"/>
      <c r="H32" s="70"/>
      <c r="I32" s="70"/>
    </row>
    <row r="33" spans="2:9" ht="25.5" customHeight="1">
      <c r="B33" s="37" t="s">
        <v>68</v>
      </c>
      <c r="C33" s="38"/>
      <c r="D33" s="39"/>
      <c r="E33" s="40"/>
      <c r="F33" s="41"/>
      <c r="G33" s="41"/>
      <c r="H33" s="41"/>
      <c r="I33" s="18"/>
    </row>
    <row r="34" spans="2:9" ht="25.5" customHeight="1">
      <c r="B34" s="42" t="s">
        <v>69</v>
      </c>
      <c r="C34" s="43"/>
      <c r="D34" s="44">
        <f>SUM(D32-D33)</f>
        <v>27400000</v>
      </c>
      <c r="E34" s="45" t="s">
        <v>70</v>
      </c>
      <c r="F34" s="18"/>
      <c r="G34" s="18"/>
      <c r="H34" s="18"/>
      <c r="I34" s="18"/>
    </row>
    <row r="35" spans="2:9" ht="25.5" customHeight="1">
      <c r="B35" s="80" t="s">
        <v>71</v>
      </c>
      <c r="C35" s="70"/>
      <c r="D35" s="70"/>
      <c r="E35" s="46"/>
      <c r="F35" s="18"/>
      <c r="G35" s="18"/>
      <c r="H35" s="18"/>
      <c r="I35" s="18"/>
    </row>
    <row r="36" spans="2:9" ht="25.5" customHeight="1">
      <c r="E36" s="18"/>
      <c r="F36" s="47"/>
      <c r="G36" s="47"/>
      <c r="H36" s="47"/>
      <c r="I36" s="47"/>
    </row>
    <row r="37" spans="2:9" ht="25.5" customHeight="1">
      <c r="E37" s="4"/>
    </row>
    <row r="38" spans="2:9" ht="25.5" customHeight="1">
      <c r="E38" s="1"/>
    </row>
    <row r="39" spans="2:9" ht="25.5" customHeight="1">
      <c r="B39" s="48"/>
      <c r="C39" s="48"/>
      <c r="D39" s="48"/>
      <c r="E39" s="4"/>
    </row>
    <row r="40" spans="2:9" ht="25.5" customHeight="1">
      <c r="E40" s="4"/>
    </row>
    <row r="41" spans="2:9" ht="25.5" customHeight="1">
      <c r="E41" s="4"/>
    </row>
    <row r="42" spans="2:9" ht="25.5" customHeight="1">
      <c r="E42" s="1"/>
    </row>
    <row r="43" spans="2:9" ht="25.5" customHeight="1"/>
    <row r="44" spans="2:9" ht="25.5" customHeight="1"/>
    <row r="45" spans="2:9" ht="25.5" customHeight="1">
      <c r="F45" s="49"/>
      <c r="G45" s="49"/>
      <c r="H45" s="49"/>
    </row>
    <row r="46" spans="2:9" ht="25.5" customHeight="1">
      <c r="F46" s="49"/>
      <c r="G46" s="49"/>
      <c r="H46" s="49"/>
    </row>
    <row r="47" spans="2:9" ht="25.5" customHeight="1">
      <c r="E47" s="4"/>
      <c r="F47" s="49"/>
      <c r="G47" s="49"/>
      <c r="H47" s="49"/>
    </row>
    <row r="48" spans="2:9" ht="25.5" customHeight="1">
      <c r="D48" s="49"/>
      <c r="E48" s="50"/>
      <c r="F48" s="49"/>
      <c r="G48" s="49"/>
      <c r="H48" s="49"/>
    </row>
    <row r="49" spans="4:8" ht="25.5" customHeight="1">
      <c r="D49" s="49"/>
      <c r="E49" s="4"/>
      <c r="F49" s="49"/>
      <c r="G49" s="49"/>
      <c r="H49" s="49"/>
    </row>
    <row r="50" spans="4:8" ht="25.5" customHeight="1">
      <c r="D50" s="49"/>
      <c r="E50" s="4"/>
      <c r="F50" s="49"/>
      <c r="G50" s="49"/>
      <c r="H50" s="49"/>
    </row>
    <row r="51" spans="4:8" ht="25.5" customHeight="1">
      <c r="D51" s="49"/>
      <c r="E51" s="51"/>
      <c r="F51" s="49"/>
      <c r="G51" s="49"/>
      <c r="H51" s="49"/>
    </row>
    <row r="52" spans="4:8" ht="25.5" customHeight="1">
      <c r="D52" s="49"/>
      <c r="E52" s="52"/>
    </row>
    <row r="53" spans="4:8" ht="25.5" customHeight="1">
      <c r="D53" s="49"/>
      <c r="E53" s="52"/>
    </row>
    <row r="54" spans="4:8" ht="25.5" customHeight="1">
      <c r="D54" s="49"/>
      <c r="E54" s="52"/>
    </row>
    <row r="55" spans="4:8" ht="25.5" customHeight="1"/>
    <row r="56" spans="4:8" ht="25.5" customHeight="1"/>
    <row r="57" spans="4:8" ht="25.5" customHeight="1"/>
    <row r="58" spans="4:8" ht="25.5" customHeight="1"/>
    <row r="59" spans="4:8" ht="25.5" customHeight="1"/>
    <row r="60" spans="4:8" ht="25.5" customHeight="1"/>
    <row r="61" spans="4:8" ht="25.5" customHeight="1"/>
    <row r="62" spans="4:8" ht="25.5" customHeight="1"/>
    <row r="63" spans="4:8" ht="25.5" customHeight="1"/>
    <row r="64" spans="4:8" ht="25.5" customHeight="1"/>
    <row r="65" ht="25.5" customHeight="1"/>
    <row r="66" ht="25.5" customHeight="1"/>
    <row r="67" ht="25.5" customHeight="1"/>
    <row r="68" ht="25.5" customHeight="1"/>
    <row r="69" ht="25.5" customHeight="1"/>
    <row r="70" ht="25.5" customHeight="1"/>
    <row r="71" ht="25.5" customHeight="1"/>
    <row r="72" ht="25.5" customHeight="1"/>
    <row r="73" ht="25.5" customHeight="1"/>
    <row r="74" ht="25.5" customHeight="1"/>
    <row r="75" ht="25.5" customHeight="1"/>
    <row r="76" ht="25.5" customHeight="1"/>
    <row r="77" ht="25.5" customHeight="1"/>
    <row r="78" ht="25.5" customHeight="1"/>
    <row r="79" ht="25.5" customHeight="1"/>
    <row r="80" ht="25.5" customHeight="1"/>
    <row r="81" ht="25.5" customHeight="1"/>
    <row r="82" ht="25.5" customHeight="1"/>
    <row r="83" ht="25.5" customHeight="1"/>
    <row r="84" ht="25.5" customHeight="1"/>
    <row r="85" ht="25.5" customHeight="1"/>
    <row r="86" ht="25.5" customHeight="1"/>
    <row r="87" ht="25.5" customHeight="1"/>
    <row r="88" ht="25.5" customHeight="1"/>
    <row r="89" ht="25.5" customHeight="1"/>
    <row r="90" ht="25.5" customHeight="1"/>
    <row r="91" ht="25.5" customHeight="1"/>
    <row r="92" ht="25.5" customHeight="1"/>
    <row r="93" ht="25.5" customHeight="1"/>
    <row r="94" ht="25.5" customHeight="1"/>
    <row r="95" ht="25.5" customHeight="1"/>
    <row r="96" ht="25.5" customHeight="1"/>
    <row r="97" ht="25.5" customHeight="1"/>
    <row r="98" ht="25.5" customHeight="1"/>
    <row r="99" ht="25.5" customHeight="1"/>
    <row r="100" ht="25.5" customHeight="1"/>
    <row r="101" ht="25.5" customHeight="1"/>
    <row r="102" ht="25.5" customHeight="1"/>
    <row r="103" ht="25.5" customHeight="1"/>
    <row r="104" ht="25.5" customHeight="1"/>
    <row r="105" ht="25.5" customHeight="1"/>
    <row r="106" ht="25.5" customHeight="1"/>
    <row r="107" ht="25.5" customHeight="1"/>
    <row r="108" ht="25.5" customHeight="1"/>
    <row r="109" ht="25.5" customHeight="1"/>
    <row r="110" ht="25.5" customHeight="1"/>
    <row r="111" ht="25.5" customHeight="1"/>
    <row r="112" ht="25.5" customHeight="1"/>
    <row r="113" ht="25.5" customHeight="1"/>
    <row r="114" ht="25.5" customHeight="1"/>
    <row r="115" ht="25.5" customHeight="1"/>
    <row r="116" ht="25.5" customHeight="1"/>
    <row r="117" ht="25.5" customHeight="1"/>
    <row r="118" ht="25.5" customHeight="1"/>
    <row r="119" ht="25.5" customHeight="1"/>
    <row r="120" ht="25.5" customHeight="1"/>
    <row r="121" ht="25.5" customHeight="1"/>
    <row r="122" ht="25.5" customHeight="1"/>
    <row r="123" ht="25.5" customHeight="1"/>
    <row r="124" ht="25.5" customHeight="1"/>
    <row r="125" ht="25.5" customHeight="1"/>
    <row r="126" ht="25.5" customHeight="1"/>
    <row r="127" ht="25.5" customHeight="1"/>
    <row r="128" ht="25.5" customHeight="1"/>
    <row r="129" ht="25.5" customHeight="1"/>
    <row r="130" ht="25.5" customHeight="1"/>
    <row r="131" ht="25.5" customHeight="1"/>
    <row r="132" ht="25.5" customHeight="1"/>
    <row r="133" ht="25.5" customHeight="1"/>
    <row r="134" ht="25.5" customHeight="1"/>
    <row r="135" ht="25.5" customHeight="1"/>
    <row r="136" ht="25.5" customHeight="1"/>
    <row r="137" ht="25.5" customHeight="1"/>
    <row r="138" ht="25.5" customHeight="1"/>
    <row r="139" ht="25.5" customHeight="1"/>
    <row r="140" ht="25.5" customHeight="1"/>
    <row r="141" ht="25.5" customHeight="1"/>
    <row r="142" ht="25.5" customHeight="1"/>
    <row r="143" ht="25.5" customHeight="1"/>
    <row r="144" ht="25.5" customHeight="1"/>
    <row r="145" ht="25.5" customHeight="1"/>
    <row r="146" ht="25.5" customHeight="1"/>
    <row r="147" ht="25.5" customHeight="1"/>
    <row r="148" ht="25.5" customHeight="1"/>
    <row r="149" ht="25.5" customHeight="1"/>
    <row r="150" ht="25.5" customHeight="1"/>
    <row r="151" ht="25.5" customHeight="1"/>
    <row r="152" ht="25.5" customHeight="1"/>
    <row r="153" ht="25.5" customHeight="1"/>
    <row r="154" ht="25.5" customHeight="1"/>
    <row r="155" ht="25.5" customHeight="1"/>
    <row r="156" ht="25.5" customHeight="1"/>
    <row r="157" ht="25.5" customHeight="1"/>
    <row r="158" ht="25.5" customHeight="1"/>
    <row r="159" ht="25.5" customHeight="1"/>
    <row r="160" ht="25.5" customHeight="1"/>
    <row r="161" ht="25.5" customHeight="1"/>
    <row r="162" ht="25.5" customHeight="1"/>
    <row r="163" ht="25.5" customHeight="1"/>
    <row r="164" ht="25.5" customHeight="1"/>
    <row r="165" ht="25.5" customHeight="1"/>
    <row r="166" ht="25.5" customHeight="1"/>
    <row r="167" ht="25.5" customHeight="1"/>
    <row r="168" ht="25.5" customHeight="1"/>
    <row r="169" ht="25.5" customHeight="1"/>
    <row r="170" ht="25.5" customHeight="1"/>
    <row r="171" ht="25.5" customHeight="1"/>
    <row r="172" ht="25.5" customHeight="1"/>
    <row r="173" ht="25.5" customHeight="1"/>
    <row r="174" ht="25.5" customHeight="1"/>
    <row r="175" ht="25.5" customHeight="1"/>
    <row r="176" ht="25.5" customHeight="1"/>
    <row r="177" ht="25.5" customHeight="1"/>
    <row r="178" ht="25.5" customHeight="1"/>
    <row r="179" ht="25.5" customHeight="1"/>
    <row r="180" ht="25.5" customHeight="1"/>
    <row r="181" ht="25.5" customHeight="1"/>
    <row r="182" ht="25.5" customHeight="1"/>
    <row r="183" ht="25.5" customHeight="1"/>
    <row r="184" ht="25.5" customHeight="1"/>
    <row r="185" ht="25.5" customHeight="1"/>
    <row r="186" ht="25.5" customHeight="1"/>
    <row r="187" ht="25.5" customHeight="1"/>
    <row r="188" ht="25.5" customHeight="1"/>
    <row r="189" ht="25.5" customHeight="1"/>
    <row r="190" ht="25.5" customHeight="1"/>
    <row r="191" ht="25.5" customHeight="1"/>
    <row r="192" ht="25.5" customHeight="1"/>
    <row r="193" ht="25.5" customHeight="1"/>
    <row r="194" ht="25.5" customHeight="1"/>
    <row r="195" ht="25.5" customHeight="1"/>
    <row r="196" ht="25.5" customHeight="1"/>
    <row r="197" ht="25.5" customHeight="1"/>
    <row r="198" ht="25.5" customHeight="1"/>
    <row r="199" ht="25.5" customHeight="1"/>
    <row r="200" ht="25.5" customHeight="1"/>
    <row r="201" ht="25.5" customHeight="1"/>
    <row r="202" ht="25.5" customHeight="1"/>
    <row r="203" ht="25.5" customHeight="1"/>
    <row r="204" ht="25.5" customHeight="1"/>
    <row r="205" ht="25.5" customHeight="1"/>
    <row r="206" ht="25.5" customHeight="1"/>
    <row r="207" ht="25.5" customHeight="1"/>
    <row r="208" ht="25.5" customHeight="1"/>
    <row r="209" ht="25.5" customHeight="1"/>
    <row r="210" ht="25.5" customHeight="1"/>
    <row r="211" ht="25.5" customHeight="1"/>
    <row r="212" ht="25.5" customHeight="1"/>
    <row r="213" ht="25.5" customHeight="1"/>
    <row r="214" ht="25.5" customHeight="1"/>
    <row r="215" ht="25.5" customHeight="1"/>
    <row r="216" ht="25.5" customHeight="1"/>
    <row r="217" ht="25.5" customHeight="1"/>
    <row r="218" ht="25.5" customHeight="1"/>
    <row r="219" ht="25.5" customHeight="1"/>
    <row r="220" ht="25.5" customHeight="1"/>
    <row r="221" ht="25.5" customHeight="1"/>
    <row r="222" ht="25.5" customHeight="1"/>
    <row r="223" ht="25.5" customHeight="1"/>
    <row r="224" ht="25.5" customHeight="1"/>
    <row r="225" ht="25.5" customHeight="1"/>
    <row r="226" ht="25.5" customHeight="1"/>
    <row r="227" ht="25.5" customHeight="1"/>
    <row r="228" ht="25.5" customHeight="1"/>
    <row r="229" ht="25.5" customHeight="1"/>
    <row r="230" ht="25.5" customHeight="1"/>
    <row r="231" ht="25.5" customHeight="1"/>
    <row r="232" ht="25.5" customHeight="1"/>
    <row r="233" ht="25.5" customHeight="1"/>
    <row r="234" ht="25.5" customHeight="1"/>
    <row r="235" ht="25.5" customHeight="1"/>
    <row r="236" ht="25.5" customHeight="1"/>
    <row r="237" ht="25.5" customHeight="1"/>
    <row r="238" ht="25.5" customHeight="1"/>
    <row r="239" ht="25.5" customHeight="1"/>
    <row r="240" ht="25.5" customHeight="1"/>
    <row r="241" ht="25.5" customHeight="1"/>
    <row r="242" ht="25.5" customHeight="1"/>
    <row r="243" ht="25.5" customHeight="1"/>
    <row r="244" ht="25.5" customHeight="1"/>
    <row r="245" ht="25.5" customHeight="1"/>
    <row r="246" ht="25.5" customHeight="1"/>
    <row r="247" ht="25.5" customHeight="1"/>
    <row r="248" ht="25.5" customHeight="1"/>
    <row r="249" ht="25.5" customHeight="1"/>
    <row r="250" ht="25.5" customHeight="1"/>
    <row r="251" ht="25.5" customHeight="1"/>
    <row r="252" ht="25.5" customHeight="1"/>
    <row r="253" ht="25.5" customHeight="1"/>
    <row r="254" ht="25.5" customHeight="1"/>
    <row r="255" ht="25.5" customHeight="1"/>
    <row r="256" ht="25.5" customHeight="1"/>
    <row r="257" ht="25.5" customHeight="1"/>
    <row r="258" ht="25.5" customHeight="1"/>
    <row r="259" ht="25.5" customHeight="1"/>
    <row r="260" ht="25.5" customHeight="1"/>
    <row r="261" ht="25.5" customHeight="1"/>
    <row r="262" ht="25.5" customHeight="1"/>
    <row r="263" ht="25.5" customHeight="1"/>
    <row r="264" ht="25.5" customHeight="1"/>
    <row r="265" ht="25.5" customHeight="1"/>
    <row r="266" ht="25.5" customHeight="1"/>
    <row r="267" ht="25.5" customHeight="1"/>
    <row r="268" ht="25.5" customHeight="1"/>
    <row r="269" ht="25.5" customHeight="1"/>
    <row r="270" ht="25.5" customHeight="1"/>
    <row r="271" ht="25.5" customHeight="1"/>
    <row r="272" ht="25.5" customHeight="1"/>
    <row r="273" ht="25.5" customHeight="1"/>
    <row r="274" ht="25.5" customHeight="1"/>
    <row r="275" ht="25.5" customHeight="1"/>
    <row r="276" ht="25.5" customHeight="1"/>
    <row r="277" ht="25.5" customHeight="1"/>
    <row r="278" ht="25.5" customHeight="1"/>
    <row r="279" ht="25.5" customHeight="1"/>
    <row r="280" ht="25.5" customHeight="1"/>
    <row r="281" ht="25.5" customHeight="1"/>
    <row r="282" ht="25.5" customHeight="1"/>
    <row r="283" ht="25.5" customHeight="1"/>
    <row r="284" ht="25.5" customHeight="1"/>
    <row r="285" ht="25.5" customHeight="1"/>
    <row r="286" ht="25.5" customHeight="1"/>
    <row r="287" ht="25.5" customHeight="1"/>
    <row r="288" ht="25.5" customHeight="1"/>
    <row r="289" ht="25.5" customHeight="1"/>
    <row r="290" ht="25.5" customHeight="1"/>
    <row r="291" ht="25.5" customHeight="1"/>
    <row r="292" ht="25.5" customHeight="1"/>
    <row r="293" ht="25.5" customHeight="1"/>
    <row r="294" ht="25.5" customHeight="1"/>
    <row r="295" ht="25.5" customHeight="1"/>
    <row r="296" ht="25.5" customHeight="1"/>
    <row r="297" ht="25.5" customHeight="1"/>
    <row r="298" ht="25.5" customHeight="1"/>
    <row r="299" ht="25.5" customHeight="1"/>
    <row r="300" ht="25.5" customHeight="1"/>
    <row r="301" ht="25.5" customHeight="1"/>
    <row r="302" ht="25.5" customHeight="1"/>
    <row r="303" ht="25.5" customHeight="1"/>
    <row r="304" ht="25.5" customHeight="1"/>
    <row r="305" ht="25.5" customHeight="1"/>
    <row r="306" ht="25.5" customHeight="1"/>
    <row r="307" ht="25.5" customHeight="1"/>
    <row r="308" ht="25.5" customHeight="1"/>
    <row r="309" ht="25.5" customHeight="1"/>
    <row r="310" ht="25.5" customHeight="1"/>
    <row r="311" ht="25.5" customHeight="1"/>
    <row r="312" ht="25.5" customHeight="1"/>
    <row r="313" ht="25.5" customHeight="1"/>
    <row r="314" ht="25.5" customHeight="1"/>
    <row r="315" ht="25.5" customHeight="1"/>
    <row r="316" ht="25.5" customHeight="1"/>
    <row r="317" ht="25.5" customHeight="1"/>
    <row r="318" ht="25.5" customHeight="1"/>
    <row r="319" ht="25.5" customHeight="1"/>
    <row r="320" ht="25.5" customHeight="1"/>
    <row r="321" ht="25.5" customHeight="1"/>
    <row r="322" ht="25.5" customHeight="1"/>
    <row r="323" ht="25.5" customHeight="1"/>
    <row r="324" ht="25.5" customHeight="1"/>
    <row r="325" ht="25.5" customHeight="1"/>
    <row r="326" ht="25.5" customHeight="1"/>
    <row r="327" ht="25.5" customHeight="1"/>
    <row r="328" ht="25.5" customHeight="1"/>
    <row r="329" ht="25.5" customHeight="1"/>
    <row r="330" ht="25.5" customHeight="1"/>
    <row r="331" ht="25.5" customHeight="1"/>
    <row r="332" ht="25.5" customHeight="1"/>
    <row r="333" ht="25.5" customHeight="1"/>
    <row r="334" ht="25.5" customHeight="1"/>
    <row r="335" ht="25.5" customHeight="1"/>
    <row r="336" ht="25.5" customHeight="1"/>
    <row r="337" ht="25.5" customHeight="1"/>
    <row r="338" ht="25.5" customHeight="1"/>
    <row r="339" ht="25.5" customHeight="1"/>
    <row r="340" ht="25.5" customHeight="1"/>
    <row r="341" ht="25.5" customHeight="1"/>
    <row r="342" ht="25.5" customHeight="1"/>
    <row r="343" ht="25.5" customHeight="1"/>
    <row r="344" ht="25.5" customHeight="1"/>
    <row r="345" ht="25.5" customHeight="1"/>
    <row r="346" ht="25.5" customHeight="1"/>
    <row r="347" ht="25.5" customHeight="1"/>
    <row r="348" ht="25.5" customHeight="1"/>
    <row r="349" ht="25.5" customHeight="1"/>
    <row r="350" ht="25.5" customHeight="1"/>
    <row r="351" ht="25.5" customHeight="1"/>
    <row r="352" ht="25.5" customHeight="1"/>
    <row r="353" ht="25.5" customHeight="1"/>
    <row r="354" ht="25.5" customHeight="1"/>
    <row r="355" ht="25.5" customHeight="1"/>
    <row r="356" ht="25.5" customHeight="1"/>
    <row r="357" ht="25.5" customHeight="1"/>
    <row r="358" ht="25.5" customHeight="1"/>
    <row r="359" ht="25.5" customHeight="1"/>
    <row r="360" ht="25.5" customHeight="1"/>
    <row r="361" ht="25.5" customHeight="1"/>
    <row r="362" ht="25.5" customHeight="1"/>
    <row r="363" ht="25.5" customHeight="1"/>
    <row r="364" ht="25.5" customHeight="1"/>
    <row r="365" ht="25.5" customHeight="1"/>
    <row r="366" ht="25.5" customHeight="1"/>
    <row r="367" ht="25.5" customHeight="1"/>
    <row r="368" ht="25.5" customHeight="1"/>
    <row r="369" ht="25.5" customHeight="1"/>
    <row r="370" ht="25.5" customHeight="1"/>
    <row r="371" ht="25.5" customHeight="1"/>
    <row r="372" ht="25.5" customHeight="1"/>
    <row r="373" ht="25.5" customHeight="1"/>
    <row r="374" ht="25.5" customHeight="1"/>
    <row r="375" ht="25.5" customHeight="1"/>
    <row r="376" ht="25.5" customHeight="1"/>
    <row r="377" ht="25.5" customHeight="1"/>
    <row r="378" ht="25.5" customHeight="1"/>
    <row r="379" ht="25.5" customHeight="1"/>
    <row r="380" ht="25.5" customHeight="1"/>
    <row r="381" ht="25.5" customHeight="1"/>
    <row r="382" ht="25.5" customHeight="1"/>
    <row r="383" ht="25.5" customHeight="1"/>
    <row r="384" ht="25.5" customHeight="1"/>
    <row r="385" ht="25.5" customHeight="1"/>
    <row r="386" ht="25.5" customHeight="1"/>
    <row r="387" ht="25.5" customHeight="1"/>
    <row r="388" ht="25.5" customHeight="1"/>
    <row r="389" ht="25.5" customHeight="1"/>
    <row r="390" ht="25.5" customHeight="1"/>
    <row r="391" ht="25.5" customHeight="1"/>
    <row r="392" ht="25.5" customHeight="1"/>
    <row r="393" ht="25.5" customHeight="1"/>
    <row r="394" ht="25.5" customHeight="1"/>
    <row r="395" ht="25.5" customHeight="1"/>
    <row r="396" ht="25.5" customHeight="1"/>
    <row r="397" ht="25.5" customHeight="1"/>
    <row r="398" ht="25.5" customHeight="1"/>
    <row r="399" ht="25.5" customHeight="1"/>
    <row r="400" ht="25.5" customHeight="1"/>
    <row r="401" ht="25.5" customHeight="1"/>
    <row r="402" ht="25.5" customHeight="1"/>
    <row r="403" ht="25.5" customHeight="1"/>
    <row r="404" ht="25.5" customHeight="1"/>
    <row r="405" ht="25.5" customHeight="1"/>
    <row r="406" ht="25.5" customHeight="1"/>
    <row r="407" ht="25.5" customHeight="1"/>
    <row r="408" ht="25.5" customHeight="1"/>
    <row r="409" ht="25.5" customHeight="1"/>
    <row r="410" ht="25.5" customHeight="1"/>
    <row r="411" ht="25.5" customHeight="1"/>
    <row r="412" ht="25.5" customHeight="1"/>
    <row r="413" ht="25.5" customHeight="1"/>
    <row r="414" ht="25.5" customHeight="1"/>
    <row r="415" ht="25.5" customHeight="1"/>
    <row r="416" ht="25.5" customHeight="1"/>
    <row r="417" ht="25.5" customHeight="1"/>
    <row r="418" ht="25.5" customHeight="1"/>
    <row r="419" ht="25.5" customHeight="1"/>
    <row r="420" ht="25.5" customHeight="1"/>
    <row r="421" ht="25.5" customHeight="1"/>
    <row r="422" ht="25.5" customHeight="1"/>
    <row r="423" ht="25.5" customHeight="1"/>
    <row r="424" ht="25.5" customHeight="1"/>
    <row r="425" ht="25.5" customHeight="1"/>
    <row r="426" ht="25.5" customHeight="1"/>
    <row r="427" ht="25.5" customHeight="1"/>
    <row r="428" ht="25.5" customHeight="1"/>
    <row r="429" ht="25.5" customHeight="1"/>
    <row r="430" ht="25.5" customHeight="1"/>
    <row r="431" ht="25.5" customHeight="1"/>
    <row r="432" ht="25.5" customHeight="1"/>
    <row r="433" ht="25.5" customHeight="1"/>
    <row r="434" ht="25.5" customHeight="1"/>
    <row r="435" ht="25.5" customHeight="1"/>
    <row r="436" ht="25.5" customHeight="1"/>
    <row r="437" ht="25.5" customHeight="1"/>
    <row r="438" ht="25.5" customHeight="1"/>
    <row r="439" ht="25.5" customHeight="1"/>
    <row r="440" ht="25.5" customHeight="1"/>
    <row r="441" ht="25.5" customHeight="1"/>
    <row r="442" ht="25.5" customHeight="1"/>
    <row r="443" ht="25.5" customHeight="1"/>
    <row r="444" ht="25.5" customHeight="1"/>
    <row r="445" ht="25.5" customHeight="1"/>
    <row r="446" ht="25.5" customHeight="1"/>
    <row r="447" ht="25.5" customHeight="1"/>
    <row r="448" ht="25.5" customHeight="1"/>
    <row r="449" ht="25.5" customHeight="1"/>
    <row r="450" ht="25.5" customHeight="1"/>
    <row r="451" ht="25.5" customHeight="1"/>
    <row r="452" ht="25.5" customHeight="1"/>
    <row r="453" ht="25.5" customHeight="1"/>
    <row r="454" ht="25.5" customHeight="1"/>
    <row r="455" ht="25.5" customHeight="1"/>
    <row r="456" ht="25.5" customHeight="1"/>
    <row r="457" ht="25.5" customHeight="1"/>
    <row r="458" ht="25.5" customHeight="1"/>
    <row r="459" ht="25.5" customHeight="1"/>
    <row r="460" ht="25.5" customHeight="1"/>
    <row r="461" ht="25.5" customHeight="1"/>
    <row r="462" ht="25.5" customHeight="1"/>
    <row r="463" ht="25.5" customHeight="1"/>
    <row r="464" ht="25.5" customHeight="1"/>
    <row r="465" ht="25.5" customHeight="1"/>
    <row r="466" ht="25.5" customHeight="1"/>
    <row r="467" ht="25.5" customHeight="1"/>
    <row r="468" ht="25.5" customHeight="1"/>
    <row r="469" ht="25.5" customHeight="1"/>
    <row r="470" ht="25.5" customHeight="1"/>
    <row r="471" ht="25.5" customHeight="1"/>
    <row r="472" ht="25.5" customHeight="1"/>
    <row r="473" ht="25.5" customHeight="1"/>
    <row r="474" ht="25.5" customHeight="1"/>
    <row r="475" ht="25.5" customHeight="1"/>
    <row r="476" ht="25.5" customHeight="1"/>
    <row r="477" ht="25.5" customHeight="1"/>
    <row r="478" ht="25.5" customHeight="1"/>
    <row r="479" ht="25.5" customHeight="1"/>
    <row r="480" ht="25.5" customHeight="1"/>
    <row r="481" ht="25.5" customHeight="1"/>
    <row r="482" ht="25.5" customHeight="1"/>
    <row r="483" ht="25.5" customHeight="1"/>
    <row r="484" ht="25.5" customHeight="1"/>
    <row r="485" ht="25.5" customHeight="1"/>
    <row r="486" ht="25.5" customHeight="1"/>
    <row r="487" ht="25.5" customHeight="1"/>
    <row r="488" ht="25.5" customHeight="1"/>
    <row r="489" ht="25.5" customHeight="1"/>
    <row r="490" ht="25.5" customHeight="1"/>
    <row r="491" ht="25.5" customHeight="1"/>
    <row r="492" ht="25.5" customHeight="1"/>
    <row r="493" ht="25.5" customHeight="1"/>
    <row r="494" ht="25.5" customHeight="1"/>
    <row r="495" ht="25.5" customHeight="1"/>
    <row r="496" ht="25.5" customHeight="1"/>
    <row r="497" ht="25.5" customHeight="1"/>
    <row r="498" ht="25.5" customHeight="1"/>
    <row r="499" ht="25.5" customHeight="1"/>
    <row r="500" ht="25.5" customHeight="1"/>
    <row r="501" ht="25.5" customHeight="1"/>
    <row r="502" ht="25.5" customHeight="1"/>
    <row r="503" ht="25.5" customHeight="1"/>
    <row r="504" ht="25.5" customHeight="1"/>
    <row r="505" ht="25.5" customHeight="1"/>
    <row r="506" ht="25.5" customHeight="1"/>
    <row r="507" ht="25.5" customHeight="1"/>
    <row r="508" ht="25.5" customHeight="1"/>
    <row r="509" ht="25.5" customHeight="1"/>
    <row r="510" ht="25.5" customHeight="1"/>
    <row r="511" ht="25.5" customHeight="1"/>
    <row r="512" ht="25.5" customHeight="1"/>
    <row r="513" ht="25.5" customHeight="1"/>
    <row r="514" ht="25.5" customHeight="1"/>
    <row r="515" ht="25.5" customHeight="1"/>
    <row r="516" ht="25.5" customHeight="1"/>
    <row r="517" ht="25.5" customHeight="1"/>
    <row r="518" ht="25.5" customHeight="1"/>
    <row r="519" ht="25.5" customHeight="1"/>
    <row r="520" ht="25.5" customHeight="1"/>
    <row r="521" ht="25.5" customHeight="1"/>
    <row r="522" ht="25.5" customHeight="1"/>
    <row r="523" ht="25.5" customHeight="1"/>
    <row r="524" ht="25.5" customHeight="1"/>
    <row r="525" ht="25.5" customHeight="1"/>
    <row r="526" ht="25.5" customHeight="1"/>
    <row r="527" ht="25.5" customHeight="1"/>
    <row r="528" ht="25.5" customHeight="1"/>
    <row r="529" ht="25.5" customHeight="1"/>
    <row r="530" ht="25.5" customHeight="1"/>
    <row r="531" ht="25.5" customHeight="1"/>
    <row r="532" ht="25.5" customHeight="1"/>
    <row r="533" ht="25.5" customHeight="1"/>
    <row r="534" ht="25.5" customHeight="1"/>
    <row r="535" ht="25.5" customHeight="1"/>
    <row r="536" ht="25.5" customHeight="1"/>
    <row r="537" ht="25.5" customHeight="1"/>
    <row r="538" ht="25.5" customHeight="1"/>
    <row r="539" ht="25.5" customHeight="1"/>
    <row r="540" ht="25.5" customHeight="1"/>
    <row r="541" ht="25.5" customHeight="1"/>
    <row r="542" ht="25.5" customHeight="1"/>
    <row r="543" ht="25.5" customHeight="1"/>
    <row r="544" ht="25.5" customHeight="1"/>
    <row r="545" ht="25.5" customHeight="1"/>
    <row r="546" ht="25.5" customHeight="1"/>
    <row r="547" ht="25.5" customHeight="1"/>
    <row r="548" ht="25.5" customHeight="1"/>
    <row r="549" ht="25.5" customHeight="1"/>
    <row r="550" ht="25.5" customHeight="1"/>
    <row r="551" ht="25.5" customHeight="1"/>
    <row r="552" ht="25.5" customHeight="1"/>
    <row r="553" ht="25.5" customHeight="1"/>
    <row r="554" ht="25.5" customHeight="1"/>
    <row r="555" ht="25.5" customHeight="1"/>
    <row r="556" ht="25.5" customHeight="1"/>
    <row r="557" ht="25.5" customHeight="1"/>
    <row r="558" ht="25.5" customHeight="1"/>
    <row r="559" ht="25.5" customHeight="1"/>
    <row r="560" ht="25.5" customHeight="1"/>
    <row r="561" ht="25.5" customHeight="1"/>
    <row r="562" ht="25.5" customHeight="1"/>
    <row r="563" ht="25.5" customHeight="1"/>
    <row r="564" ht="25.5" customHeight="1"/>
    <row r="565" ht="25.5" customHeight="1"/>
    <row r="566" ht="25.5" customHeight="1"/>
    <row r="567" ht="25.5" customHeight="1"/>
    <row r="568" ht="25.5" customHeight="1"/>
    <row r="569" ht="25.5" customHeight="1"/>
    <row r="570" ht="25.5" customHeight="1"/>
    <row r="571" ht="25.5" customHeight="1"/>
    <row r="572" ht="25.5" customHeight="1"/>
    <row r="573" ht="25.5" customHeight="1"/>
    <row r="574" ht="25.5" customHeight="1"/>
    <row r="575" ht="25.5" customHeight="1"/>
    <row r="576" ht="25.5" customHeight="1"/>
    <row r="577" ht="25.5" customHeight="1"/>
    <row r="578" ht="25.5" customHeight="1"/>
    <row r="579" ht="25.5" customHeight="1"/>
    <row r="580" ht="25.5" customHeight="1"/>
    <row r="581" ht="25.5" customHeight="1"/>
    <row r="582" ht="25.5" customHeight="1"/>
    <row r="583" ht="25.5" customHeight="1"/>
    <row r="584" ht="25.5" customHeight="1"/>
    <row r="585" ht="25.5" customHeight="1"/>
    <row r="586" ht="25.5" customHeight="1"/>
    <row r="587" ht="25.5" customHeight="1"/>
    <row r="588" ht="25.5" customHeight="1"/>
    <row r="589" ht="25.5" customHeight="1"/>
    <row r="590" ht="25.5" customHeight="1"/>
    <row r="591" ht="25.5" customHeight="1"/>
    <row r="592" ht="25.5" customHeight="1"/>
    <row r="593" ht="25.5" customHeight="1"/>
    <row r="594" ht="25.5" customHeight="1"/>
    <row r="595" ht="25.5" customHeight="1"/>
    <row r="596" ht="25.5" customHeight="1"/>
    <row r="597" ht="25.5" customHeight="1"/>
    <row r="598" ht="25.5" customHeight="1"/>
    <row r="599" ht="25.5" customHeight="1"/>
    <row r="600" ht="25.5" customHeight="1"/>
    <row r="601" ht="25.5" customHeight="1"/>
    <row r="602" ht="25.5" customHeight="1"/>
    <row r="603" ht="25.5" customHeight="1"/>
    <row r="604" ht="25.5" customHeight="1"/>
    <row r="605" ht="25.5" customHeight="1"/>
    <row r="606" ht="25.5" customHeight="1"/>
    <row r="607" ht="25.5" customHeight="1"/>
    <row r="608" ht="25.5" customHeight="1"/>
    <row r="609" ht="25.5" customHeight="1"/>
    <row r="610" ht="25.5" customHeight="1"/>
    <row r="611" ht="25.5" customHeight="1"/>
    <row r="612" ht="25.5" customHeight="1"/>
    <row r="613" ht="25.5" customHeight="1"/>
    <row r="614" ht="25.5" customHeight="1"/>
    <row r="615" ht="25.5" customHeight="1"/>
    <row r="616" ht="25.5" customHeight="1"/>
    <row r="617" ht="25.5" customHeight="1"/>
    <row r="618" ht="25.5" customHeight="1"/>
    <row r="619" ht="25.5" customHeight="1"/>
    <row r="620" ht="25.5" customHeight="1"/>
    <row r="621" ht="25.5" customHeight="1"/>
    <row r="622" ht="25.5" customHeight="1"/>
    <row r="623" ht="25.5" customHeight="1"/>
    <row r="624" ht="25.5" customHeight="1"/>
    <row r="625" ht="25.5" customHeight="1"/>
    <row r="626" ht="25.5" customHeight="1"/>
    <row r="627" ht="25.5" customHeight="1"/>
    <row r="628" ht="25.5" customHeight="1"/>
    <row r="629" ht="25.5" customHeight="1"/>
    <row r="630" ht="25.5" customHeight="1"/>
    <row r="631" ht="25.5" customHeight="1"/>
    <row r="632" ht="25.5" customHeight="1"/>
    <row r="633" ht="25.5" customHeight="1"/>
    <row r="634" ht="25.5" customHeight="1"/>
    <row r="635" ht="25.5" customHeight="1"/>
    <row r="636" ht="25.5" customHeight="1"/>
    <row r="637" ht="25.5" customHeight="1"/>
    <row r="638" ht="25.5" customHeight="1"/>
    <row r="639" ht="25.5" customHeight="1"/>
    <row r="640" ht="25.5" customHeight="1"/>
    <row r="641" ht="25.5" customHeight="1"/>
    <row r="642" ht="25.5" customHeight="1"/>
    <row r="643" ht="25.5" customHeight="1"/>
    <row r="644" ht="25.5" customHeight="1"/>
    <row r="645" ht="25.5" customHeight="1"/>
    <row r="646" ht="25.5" customHeight="1"/>
    <row r="647" ht="25.5" customHeight="1"/>
    <row r="648" ht="25.5" customHeight="1"/>
    <row r="649" ht="25.5" customHeight="1"/>
    <row r="650" ht="25.5" customHeight="1"/>
    <row r="651" ht="25.5" customHeight="1"/>
    <row r="652" ht="25.5" customHeight="1"/>
    <row r="653" ht="25.5" customHeight="1"/>
    <row r="654" ht="25.5" customHeight="1"/>
    <row r="655" ht="25.5" customHeight="1"/>
    <row r="656" ht="25.5" customHeight="1"/>
    <row r="657" ht="25.5" customHeight="1"/>
    <row r="658" ht="25.5" customHeight="1"/>
    <row r="659" ht="25.5" customHeight="1"/>
    <row r="660" ht="25.5" customHeight="1"/>
    <row r="661" ht="25.5" customHeight="1"/>
    <row r="662" ht="25.5" customHeight="1"/>
    <row r="663" ht="25.5" customHeight="1"/>
    <row r="664" ht="25.5" customHeight="1"/>
    <row r="665" ht="25.5" customHeight="1"/>
    <row r="666" ht="25.5" customHeight="1"/>
    <row r="667" ht="25.5" customHeight="1"/>
    <row r="668" ht="25.5" customHeight="1"/>
    <row r="669" ht="25.5" customHeight="1"/>
    <row r="670" ht="25.5" customHeight="1"/>
    <row r="671" ht="25.5" customHeight="1"/>
    <row r="672" ht="25.5" customHeight="1"/>
    <row r="673" ht="25.5" customHeight="1"/>
    <row r="674" ht="25.5" customHeight="1"/>
    <row r="675" ht="25.5" customHeight="1"/>
    <row r="676" ht="25.5" customHeight="1"/>
    <row r="677" ht="25.5" customHeight="1"/>
    <row r="678" ht="25.5" customHeight="1"/>
    <row r="679" ht="25.5" customHeight="1"/>
    <row r="680" ht="25.5" customHeight="1"/>
    <row r="681" ht="25.5" customHeight="1"/>
    <row r="682" ht="25.5" customHeight="1"/>
    <row r="683" ht="25.5" customHeight="1"/>
    <row r="684" ht="25.5" customHeight="1"/>
    <row r="685" ht="25.5" customHeight="1"/>
    <row r="686" ht="25.5" customHeight="1"/>
    <row r="687" ht="25.5" customHeight="1"/>
    <row r="688" ht="25.5" customHeight="1"/>
    <row r="689" ht="25.5" customHeight="1"/>
    <row r="690" ht="25.5" customHeight="1"/>
    <row r="691" ht="25.5" customHeight="1"/>
    <row r="692" ht="25.5" customHeight="1"/>
    <row r="693" ht="25.5" customHeight="1"/>
    <row r="694" ht="25.5" customHeight="1"/>
    <row r="695" ht="25.5" customHeight="1"/>
    <row r="696" ht="25.5" customHeight="1"/>
    <row r="697" ht="25.5" customHeight="1"/>
    <row r="698" ht="25.5" customHeight="1"/>
    <row r="699" ht="25.5" customHeight="1"/>
    <row r="700" ht="25.5" customHeight="1"/>
    <row r="701" ht="25.5" customHeight="1"/>
    <row r="702" ht="25.5" customHeight="1"/>
    <row r="703" ht="25.5" customHeight="1"/>
    <row r="704" ht="25.5" customHeight="1"/>
    <row r="705" ht="25.5" customHeight="1"/>
    <row r="706" ht="25.5" customHeight="1"/>
    <row r="707" ht="25.5" customHeight="1"/>
    <row r="708" ht="25.5" customHeight="1"/>
    <row r="709" ht="25.5" customHeight="1"/>
    <row r="710" ht="25.5" customHeight="1"/>
    <row r="711" ht="25.5" customHeight="1"/>
    <row r="712" ht="25.5" customHeight="1"/>
    <row r="713" ht="25.5" customHeight="1"/>
    <row r="714" ht="25.5" customHeight="1"/>
    <row r="715" ht="25.5" customHeight="1"/>
    <row r="716" ht="25.5" customHeight="1"/>
    <row r="717" ht="25.5" customHeight="1"/>
    <row r="718" ht="25.5" customHeight="1"/>
    <row r="719" ht="25.5" customHeight="1"/>
    <row r="720" ht="25.5" customHeight="1"/>
    <row r="721" ht="25.5" customHeight="1"/>
    <row r="722" ht="25.5" customHeight="1"/>
    <row r="723" ht="25.5" customHeight="1"/>
    <row r="724" ht="25.5" customHeight="1"/>
    <row r="725" ht="25.5" customHeight="1"/>
    <row r="726" ht="25.5" customHeight="1"/>
    <row r="727" ht="25.5" customHeight="1"/>
    <row r="728" ht="25.5" customHeight="1"/>
    <row r="729" ht="25.5" customHeight="1"/>
    <row r="730" ht="25.5" customHeight="1"/>
    <row r="731" ht="25.5" customHeight="1"/>
    <row r="732" ht="25.5" customHeight="1"/>
    <row r="733" ht="25.5" customHeight="1"/>
    <row r="734" ht="25.5" customHeight="1"/>
    <row r="735" ht="25.5" customHeight="1"/>
    <row r="736" ht="25.5" customHeight="1"/>
    <row r="737" ht="25.5" customHeight="1"/>
    <row r="738" ht="25.5" customHeight="1"/>
    <row r="739" ht="25.5" customHeight="1"/>
    <row r="740" ht="25.5" customHeight="1"/>
    <row r="741" ht="25.5" customHeight="1"/>
    <row r="742" ht="25.5" customHeight="1"/>
    <row r="743" ht="25.5" customHeight="1"/>
    <row r="744" ht="25.5" customHeight="1"/>
    <row r="745" ht="25.5" customHeight="1"/>
    <row r="746" ht="25.5" customHeight="1"/>
    <row r="747" ht="25.5" customHeight="1"/>
    <row r="748" ht="25.5" customHeight="1"/>
    <row r="749" ht="25.5" customHeight="1"/>
    <row r="750" ht="25.5" customHeight="1"/>
    <row r="751" ht="25.5" customHeight="1"/>
    <row r="752" ht="25.5" customHeight="1"/>
    <row r="753" ht="25.5" customHeight="1"/>
    <row r="754" ht="25.5" customHeight="1"/>
    <row r="755" ht="25.5" customHeight="1"/>
    <row r="756" ht="25.5" customHeight="1"/>
    <row r="757" ht="25.5" customHeight="1"/>
    <row r="758" ht="25.5" customHeight="1"/>
    <row r="759" ht="25.5" customHeight="1"/>
    <row r="760" ht="25.5" customHeight="1"/>
    <row r="761" ht="25.5" customHeight="1"/>
    <row r="762" ht="25.5" customHeight="1"/>
    <row r="763" ht="25.5" customHeight="1"/>
    <row r="764" ht="25.5" customHeight="1"/>
    <row r="765" ht="25.5" customHeight="1"/>
    <row r="766" ht="25.5" customHeight="1"/>
    <row r="767" ht="25.5" customHeight="1"/>
    <row r="768" ht="25.5" customHeight="1"/>
    <row r="769" ht="25.5" customHeight="1"/>
    <row r="770" ht="25.5" customHeight="1"/>
    <row r="771" ht="25.5" customHeight="1"/>
    <row r="772" ht="25.5" customHeight="1"/>
    <row r="773" ht="25.5" customHeight="1"/>
    <row r="774" ht="25.5" customHeight="1"/>
    <row r="775" ht="25.5" customHeight="1"/>
    <row r="776" ht="25.5" customHeight="1"/>
    <row r="777" ht="25.5" customHeight="1"/>
    <row r="778" ht="25.5" customHeight="1"/>
    <row r="779" ht="25.5" customHeight="1"/>
    <row r="780" ht="25.5" customHeight="1"/>
    <row r="781" ht="25.5" customHeight="1"/>
    <row r="782" ht="25.5" customHeight="1"/>
    <row r="783" ht="25.5" customHeight="1"/>
    <row r="784" ht="25.5" customHeight="1"/>
    <row r="785" ht="25.5" customHeight="1"/>
    <row r="786" ht="25.5" customHeight="1"/>
    <row r="787" ht="25.5" customHeight="1"/>
    <row r="788" ht="25.5" customHeight="1"/>
    <row r="789" ht="25.5" customHeight="1"/>
    <row r="790" ht="25.5" customHeight="1"/>
    <row r="791" ht="25.5" customHeight="1"/>
    <row r="792" ht="25.5" customHeight="1"/>
    <row r="793" ht="25.5" customHeight="1"/>
    <row r="794" ht="25.5" customHeight="1"/>
    <row r="795" ht="25.5" customHeight="1"/>
    <row r="796" ht="25.5" customHeight="1"/>
    <row r="797" ht="25.5" customHeight="1"/>
    <row r="798" ht="25.5" customHeight="1"/>
    <row r="799" ht="25.5" customHeight="1"/>
    <row r="800" ht="25.5" customHeight="1"/>
    <row r="801" ht="25.5" customHeight="1"/>
    <row r="802" ht="25.5" customHeight="1"/>
    <row r="803" ht="25.5" customHeight="1"/>
    <row r="804" ht="25.5" customHeight="1"/>
    <row r="805" ht="25.5" customHeight="1"/>
    <row r="806" ht="25.5" customHeight="1"/>
    <row r="807" ht="25.5" customHeight="1"/>
    <row r="808" ht="25.5" customHeight="1"/>
    <row r="809" ht="25.5" customHeight="1"/>
    <row r="810" ht="25.5" customHeight="1"/>
    <row r="811" ht="25.5" customHeight="1"/>
    <row r="812" ht="25.5" customHeight="1"/>
    <row r="813" ht="25.5" customHeight="1"/>
    <row r="814" ht="25.5" customHeight="1"/>
    <row r="815" ht="25.5" customHeight="1"/>
    <row r="816" ht="25.5" customHeight="1"/>
    <row r="817" ht="25.5" customHeight="1"/>
    <row r="818" ht="25.5" customHeight="1"/>
    <row r="819" ht="25.5" customHeight="1"/>
    <row r="820" ht="25.5" customHeight="1"/>
    <row r="821" ht="25.5" customHeight="1"/>
    <row r="822" ht="25.5" customHeight="1"/>
    <row r="823" ht="25.5" customHeight="1"/>
    <row r="824" ht="25.5" customHeight="1"/>
    <row r="825" ht="25.5" customHeight="1"/>
    <row r="826" ht="25.5" customHeight="1"/>
    <row r="827" ht="25.5" customHeight="1"/>
    <row r="828" ht="25.5" customHeight="1"/>
    <row r="829" ht="25.5" customHeight="1"/>
    <row r="830" ht="25.5" customHeight="1"/>
    <row r="831" ht="25.5" customHeight="1"/>
    <row r="832" ht="25.5" customHeight="1"/>
    <row r="833" ht="25.5" customHeight="1"/>
    <row r="834" ht="25.5" customHeight="1"/>
    <row r="835" ht="25.5" customHeight="1"/>
    <row r="836" ht="25.5" customHeight="1"/>
    <row r="837" ht="25.5" customHeight="1"/>
    <row r="838" ht="25.5" customHeight="1"/>
    <row r="839" ht="25.5" customHeight="1"/>
    <row r="840" ht="25.5" customHeight="1"/>
    <row r="841" ht="25.5" customHeight="1"/>
    <row r="842" ht="25.5" customHeight="1"/>
    <row r="843" ht="25.5" customHeight="1"/>
    <row r="844" ht="25.5" customHeight="1"/>
    <row r="845" ht="25.5" customHeight="1"/>
    <row r="846" ht="25.5" customHeight="1"/>
    <row r="847" ht="25.5" customHeight="1"/>
    <row r="848" ht="25.5" customHeight="1"/>
    <row r="849" ht="25.5" customHeight="1"/>
    <row r="850" ht="25.5" customHeight="1"/>
    <row r="851" ht="25.5" customHeight="1"/>
    <row r="852" ht="25.5" customHeight="1"/>
    <row r="853" ht="25.5" customHeight="1"/>
    <row r="854" ht="25.5" customHeight="1"/>
    <row r="855" ht="25.5" customHeight="1"/>
    <row r="856" ht="25.5" customHeight="1"/>
    <row r="857" ht="25.5" customHeight="1"/>
    <row r="858" ht="25.5" customHeight="1"/>
    <row r="859" ht="25.5" customHeight="1"/>
    <row r="860" ht="25.5" customHeight="1"/>
    <row r="861" ht="25.5" customHeight="1"/>
    <row r="862" ht="25.5" customHeight="1"/>
    <row r="863" ht="25.5" customHeight="1"/>
    <row r="864" ht="25.5" customHeight="1"/>
    <row r="865" ht="25.5" customHeight="1"/>
    <row r="866" ht="25.5" customHeight="1"/>
    <row r="867" ht="25.5" customHeight="1"/>
    <row r="868" ht="25.5" customHeight="1"/>
    <row r="869" ht="25.5" customHeight="1"/>
    <row r="870" ht="25.5" customHeight="1"/>
    <row r="871" ht="25.5" customHeight="1"/>
    <row r="872" ht="25.5" customHeight="1"/>
    <row r="873" ht="25.5" customHeight="1"/>
    <row r="874" ht="25.5" customHeight="1"/>
    <row r="875" ht="25.5" customHeight="1"/>
    <row r="876" ht="25.5" customHeight="1"/>
    <row r="877" ht="25.5" customHeight="1"/>
    <row r="878" ht="25.5" customHeight="1"/>
    <row r="879" ht="25.5" customHeight="1"/>
    <row r="880" ht="25.5" customHeight="1"/>
    <row r="881" ht="25.5" customHeight="1"/>
    <row r="882" ht="25.5" customHeight="1"/>
    <row r="883" ht="25.5" customHeight="1"/>
    <row r="884" ht="25.5" customHeight="1"/>
    <row r="885" ht="25.5" customHeight="1"/>
    <row r="886" ht="25.5" customHeight="1"/>
    <row r="887" ht="25.5" customHeight="1"/>
    <row r="888" ht="25.5" customHeight="1"/>
    <row r="889" ht="25.5" customHeight="1"/>
    <row r="890" ht="25.5" customHeight="1"/>
    <row r="891" ht="25.5" customHeight="1"/>
    <row r="892" ht="25.5" customHeight="1"/>
    <row r="893" ht="25.5" customHeight="1"/>
    <row r="894" ht="25.5" customHeight="1"/>
    <row r="895" ht="25.5" customHeight="1"/>
    <row r="896" ht="25.5" customHeight="1"/>
    <row r="897" ht="25.5" customHeight="1"/>
    <row r="898" ht="25.5" customHeight="1"/>
    <row r="899" ht="25.5" customHeight="1"/>
    <row r="900" ht="25.5" customHeight="1"/>
    <row r="901" ht="25.5" customHeight="1"/>
    <row r="902" ht="25.5" customHeight="1"/>
    <row r="903" ht="25.5" customHeight="1"/>
    <row r="904" ht="25.5" customHeight="1"/>
    <row r="905" ht="25.5" customHeight="1"/>
    <row r="906" ht="25.5" customHeight="1"/>
    <row r="907" ht="25.5" customHeight="1"/>
    <row r="908" ht="25.5" customHeight="1"/>
    <row r="909" ht="25.5" customHeight="1"/>
    <row r="910" ht="25.5" customHeight="1"/>
    <row r="911" ht="25.5" customHeight="1"/>
    <row r="912" ht="25.5" customHeight="1"/>
    <row r="913" ht="25.5" customHeight="1"/>
    <row r="914" ht="25.5" customHeight="1"/>
    <row r="915" ht="25.5" customHeight="1"/>
    <row r="916" ht="25.5" customHeight="1"/>
    <row r="917" ht="25.5" customHeight="1"/>
    <row r="918" ht="25.5" customHeight="1"/>
    <row r="919" ht="25.5" customHeight="1"/>
    <row r="920" ht="25.5" customHeight="1"/>
    <row r="921" ht="25.5" customHeight="1"/>
    <row r="922" ht="25.5" customHeight="1"/>
    <row r="923" ht="25.5" customHeight="1"/>
    <row r="924" ht="25.5" customHeight="1"/>
    <row r="925" ht="25.5" customHeight="1"/>
    <row r="926" ht="25.5" customHeight="1"/>
    <row r="927" ht="25.5" customHeight="1"/>
    <row r="928" ht="25.5" customHeight="1"/>
    <row r="929" ht="25.5" customHeight="1"/>
    <row r="930" ht="25.5" customHeight="1"/>
    <row r="931" ht="25.5" customHeight="1"/>
    <row r="932" ht="25.5" customHeight="1"/>
    <row r="933" ht="25.5" customHeight="1"/>
    <row r="934" ht="25.5" customHeight="1"/>
    <row r="935" ht="25.5" customHeight="1"/>
    <row r="936" ht="25.5" customHeight="1"/>
    <row r="937" ht="25.5" customHeight="1"/>
    <row r="938" ht="25.5" customHeight="1"/>
    <row r="939" ht="25.5" customHeight="1"/>
    <row r="940" ht="25.5" customHeight="1"/>
    <row r="941" ht="25.5" customHeight="1"/>
    <row r="942" ht="25.5" customHeight="1"/>
    <row r="943" ht="25.5" customHeight="1"/>
    <row r="944" ht="25.5" customHeight="1"/>
    <row r="945" ht="25.5" customHeight="1"/>
    <row r="946" ht="25.5" customHeight="1"/>
    <row r="947" ht="25.5" customHeight="1"/>
    <row r="948" ht="25.5" customHeight="1"/>
    <row r="949" ht="25.5" customHeight="1"/>
    <row r="950" ht="25.5" customHeight="1"/>
    <row r="951" ht="25.5" customHeight="1"/>
    <row r="952" ht="25.5" customHeight="1"/>
    <row r="953" ht="25.5" customHeight="1"/>
    <row r="954" ht="25.5" customHeight="1"/>
    <row r="955" ht="25.5" customHeight="1"/>
    <row r="956" ht="25.5" customHeight="1"/>
    <row r="957" ht="25.5" customHeight="1"/>
    <row r="958" ht="25.5" customHeight="1"/>
    <row r="959" ht="25.5" customHeight="1"/>
    <row r="960" ht="25.5" customHeight="1"/>
    <row r="961" ht="25.5" customHeight="1"/>
    <row r="962" ht="25.5" customHeight="1"/>
    <row r="963" ht="25.5" customHeight="1"/>
    <row r="964" ht="25.5" customHeight="1"/>
    <row r="965" ht="25.5" customHeight="1"/>
    <row r="966" ht="25.5" customHeight="1"/>
    <row r="967" ht="25.5" customHeight="1"/>
    <row r="968" ht="25.5" customHeight="1"/>
    <row r="969" ht="25.5" customHeight="1"/>
    <row r="970" ht="25.5" customHeight="1"/>
    <row r="971" ht="25.5" customHeight="1"/>
    <row r="972" ht="25.5" customHeight="1"/>
    <row r="973" ht="25.5" customHeight="1"/>
    <row r="974" ht="25.5" customHeight="1"/>
    <row r="975" ht="25.5" customHeight="1"/>
    <row r="976" ht="25.5" customHeight="1"/>
    <row r="977" ht="25.5" customHeight="1"/>
    <row r="978" ht="25.5" customHeight="1"/>
    <row r="979" ht="25.5" customHeight="1"/>
    <row r="980" ht="25.5" customHeight="1"/>
    <row r="981" ht="25.5" customHeight="1"/>
    <row r="982" ht="25.5" customHeight="1"/>
    <row r="983" ht="25.5" customHeight="1"/>
    <row r="984" ht="25.5" customHeight="1"/>
    <row r="985" ht="25.5" customHeight="1"/>
    <row r="986" ht="25.5" customHeight="1"/>
    <row r="987" ht="25.5" customHeight="1"/>
    <row r="988" ht="25.5" customHeight="1"/>
    <row r="989" ht="25.5" customHeight="1"/>
    <row r="990" ht="25.5" customHeight="1"/>
    <row r="991" ht="25.5" customHeight="1"/>
    <row r="992" ht="25.5" customHeight="1"/>
    <row r="993" ht="25.5" customHeight="1"/>
    <row r="994" ht="25.5" customHeight="1"/>
    <row r="995" ht="25.5" customHeight="1"/>
    <row r="996" ht="25.5" customHeight="1"/>
    <row r="997" ht="25.5" customHeight="1"/>
    <row r="998" ht="25.5" customHeight="1"/>
    <row r="999" ht="25.5" customHeight="1"/>
    <row r="1000" ht="25.5" customHeight="1"/>
  </sheetData>
  <mergeCells count="61">
    <mergeCell ref="B9:B12"/>
    <mergeCell ref="D9:G9"/>
    <mergeCell ref="H9:I9"/>
    <mergeCell ref="F10:G10"/>
    <mergeCell ref="H10:I10"/>
    <mergeCell ref="D10:E10"/>
    <mergeCell ref="D11:E11"/>
    <mergeCell ref="F11:G11"/>
    <mergeCell ref="H11:I11"/>
    <mergeCell ref="D12:G12"/>
    <mergeCell ref="H12:I12"/>
    <mergeCell ref="D8:G8"/>
    <mergeCell ref="H8:I8"/>
    <mergeCell ref="K3:M3"/>
    <mergeCell ref="G4:H4"/>
    <mergeCell ref="B5:B8"/>
    <mergeCell ref="D5:E5"/>
    <mergeCell ref="D6:E6"/>
    <mergeCell ref="H5:I5"/>
    <mergeCell ref="H6:I6"/>
    <mergeCell ref="D7:G7"/>
    <mergeCell ref="H7:I7"/>
    <mergeCell ref="B2:D4"/>
    <mergeCell ref="E2:I3"/>
    <mergeCell ref="B35:D35"/>
    <mergeCell ref="C28:D28"/>
    <mergeCell ref="C29:D29"/>
    <mergeCell ref="F29:G29"/>
    <mergeCell ref="C30:D30"/>
    <mergeCell ref="F30:G30"/>
    <mergeCell ref="F31:G31"/>
    <mergeCell ref="F32:I32"/>
    <mergeCell ref="F28:G28"/>
    <mergeCell ref="C26:D26"/>
    <mergeCell ref="F26:G26"/>
    <mergeCell ref="C27:D27"/>
    <mergeCell ref="H28:I28"/>
    <mergeCell ref="B31:D31"/>
    <mergeCell ref="F27:G27"/>
    <mergeCell ref="F23:G23"/>
    <mergeCell ref="C24:D24"/>
    <mergeCell ref="F24:I24"/>
    <mergeCell ref="F25:G25"/>
    <mergeCell ref="H25:I25"/>
    <mergeCell ref="F19:G19"/>
    <mergeCell ref="F20:G20"/>
    <mergeCell ref="H20:I20"/>
    <mergeCell ref="F21:G21"/>
    <mergeCell ref="F22:G22"/>
    <mergeCell ref="F16:G16"/>
    <mergeCell ref="H16:I16"/>
    <mergeCell ref="F17:G17"/>
    <mergeCell ref="H17:I17"/>
    <mergeCell ref="C18:D18"/>
    <mergeCell ref="F18:G18"/>
    <mergeCell ref="F13:H13"/>
    <mergeCell ref="C14:D14"/>
    <mergeCell ref="F14:I14"/>
    <mergeCell ref="B15:D15"/>
    <mergeCell ref="H15:I15"/>
    <mergeCell ref="F15:G15"/>
  </mergeCells>
  <phoneticPr fontId="34"/>
  <hyperlinks>
    <hyperlink ref="H12" r:id="rId1" xr:uid="{00000000-0004-0000-0000-000000000000}"/>
  </hyperlinks>
  <pageMargins left="0.7" right="0.7" top="0.75" bottom="0.75" header="0" footer="0"/>
  <pageSetup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AE1000"/>
  <sheetViews>
    <sheetView workbookViewId="0"/>
  </sheetViews>
  <sheetFormatPr defaultColWidth="12.6640625" defaultRowHeight="15" customHeight="1"/>
  <cols>
    <col min="1" max="31" width="2.6640625" customWidth="1"/>
  </cols>
  <sheetData>
    <row r="2" spans="2:31" ht="28">
      <c r="B2" s="112" t="s">
        <v>72</v>
      </c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</row>
    <row r="3" spans="2:31" ht="28"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</row>
    <row r="4" spans="2:31" ht="14"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 t="s">
        <v>45</v>
      </c>
      <c r="X4" s="54"/>
      <c r="Y4" s="54"/>
      <c r="Z4" s="54" t="s">
        <v>73</v>
      </c>
      <c r="AA4" s="54"/>
      <c r="AB4" s="54"/>
      <c r="AC4" s="54" t="s">
        <v>74</v>
      </c>
    </row>
    <row r="5" spans="2:31" ht="14"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</row>
    <row r="6" spans="2:31" ht="14">
      <c r="B6" s="113" t="s">
        <v>75</v>
      </c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114" t="s">
        <v>76</v>
      </c>
      <c r="O6" s="70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</row>
    <row r="7" spans="2:31" ht="14.5"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54"/>
      <c r="Q7" s="54"/>
      <c r="R7" s="115" t="s">
        <v>14</v>
      </c>
      <c r="S7" s="70"/>
      <c r="T7" s="116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</row>
    <row r="8" spans="2:31" ht="14"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4"/>
      <c r="O8" s="54"/>
      <c r="P8" s="54"/>
      <c r="Q8" s="54"/>
      <c r="R8" s="56"/>
      <c r="S8" s="56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</row>
    <row r="9" spans="2:31" ht="15" customHeight="1"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117" t="s">
        <v>77</v>
      </c>
      <c r="S9" s="118"/>
      <c r="T9" s="119" t="s">
        <v>78</v>
      </c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</row>
    <row r="10" spans="2:31" ht="14"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6"/>
      <c r="S10" s="56"/>
      <c r="T10" s="93"/>
      <c r="U10" s="93"/>
      <c r="V10" s="93"/>
      <c r="W10" s="93"/>
      <c r="X10" s="93"/>
      <c r="Y10" s="93"/>
      <c r="Z10" s="93"/>
      <c r="AA10" s="93"/>
      <c r="AB10" s="93"/>
      <c r="AC10" s="93"/>
      <c r="AD10" s="93"/>
      <c r="AE10" s="93"/>
    </row>
    <row r="11" spans="2:31" ht="14"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</row>
    <row r="12" spans="2:31" ht="14"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</row>
    <row r="13" spans="2:31" ht="14">
      <c r="B13" s="54"/>
      <c r="C13" s="54" t="s">
        <v>79</v>
      </c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7"/>
      <c r="AB13" s="57"/>
      <c r="AC13" s="57"/>
      <c r="AD13" s="57"/>
      <c r="AE13" s="57"/>
    </row>
    <row r="14" spans="2:31" ht="14"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7"/>
      <c r="AB14" s="57"/>
      <c r="AC14" s="57"/>
      <c r="AD14" s="57"/>
      <c r="AE14" s="57"/>
    </row>
    <row r="15" spans="2:31" ht="14"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 t="s">
        <v>80</v>
      </c>
      <c r="S15" s="54"/>
      <c r="T15" s="54"/>
      <c r="U15" s="54"/>
      <c r="V15" s="54"/>
      <c r="W15" s="54"/>
      <c r="X15" s="54"/>
      <c r="Y15" s="54"/>
      <c r="Z15" s="54"/>
      <c r="AA15" s="57"/>
      <c r="AB15" s="57"/>
      <c r="AC15" s="57"/>
      <c r="AD15" s="57"/>
      <c r="AE15" s="57"/>
    </row>
    <row r="16" spans="2:31" ht="14"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7"/>
      <c r="AB16" s="57"/>
      <c r="AC16" s="57"/>
      <c r="AD16" s="57"/>
      <c r="AE16" s="57"/>
    </row>
    <row r="17" spans="2:31" ht="14.5">
      <c r="B17" s="54" t="s">
        <v>81</v>
      </c>
      <c r="C17" s="54"/>
      <c r="D17" s="54"/>
      <c r="E17" s="54"/>
      <c r="F17" s="54"/>
      <c r="G17" s="54"/>
      <c r="H17" s="127" t="s">
        <v>82</v>
      </c>
      <c r="I17" s="93"/>
      <c r="J17" s="93"/>
      <c r="K17" s="59" t="s">
        <v>83</v>
      </c>
      <c r="L17" s="59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58"/>
      <c r="AC17" s="58"/>
      <c r="AD17" s="58"/>
      <c r="AE17" s="58"/>
    </row>
    <row r="18" spans="2:31" ht="14.5">
      <c r="B18" s="54"/>
      <c r="C18" s="54"/>
      <c r="D18" s="54"/>
      <c r="E18" s="54"/>
      <c r="F18" s="54"/>
      <c r="G18" s="54"/>
      <c r="H18" s="128" t="s">
        <v>84</v>
      </c>
      <c r="I18" s="74"/>
      <c r="J18" s="74"/>
      <c r="K18" s="62" t="s">
        <v>85</v>
      </c>
      <c r="L18" s="62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1"/>
      <c r="AC18" s="61"/>
      <c r="AD18" s="61"/>
      <c r="AE18" s="61"/>
    </row>
    <row r="19" spans="2:31" ht="14.5">
      <c r="B19" s="54"/>
      <c r="C19" s="54"/>
      <c r="D19" s="54"/>
      <c r="E19" s="54"/>
      <c r="F19" s="54"/>
      <c r="G19" s="54"/>
      <c r="H19" s="128" t="s">
        <v>86</v>
      </c>
      <c r="I19" s="74"/>
      <c r="J19" s="74"/>
      <c r="K19" s="62" t="s">
        <v>87</v>
      </c>
      <c r="L19" s="62"/>
      <c r="M19" s="62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1"/>
      <c r="AC19" s="61"/>
      <c r="AD19" s="61"/>
      <c r="AE19" s="61"/>
    </row>
    <row r="20" spans="2:31" ht="14.5">
      <c r="B20" s="54"/>
      <c r="C20" s="54"/>
      <c r="D20" s="54"/>
      <c r="E20" s="54"/>
      <c r="F20" s="54"/>
      <c r="G20" s="54"/>
      <c r="H20" s="127" t="s">
        <v>88</v>
      </c>
      <c r="I20" s="93"/>
      <c r="J20" s="93"/>
      <c r="K20" s="59" t="s">
        <v>89</v>
      </c>
      <c r="L20" s="59"/>
      <c r="M20" s="60"/>
      <c r="N20" s="60"/>
      <c r="O20" s="60"/>
      <c r="P20" s="60"/>
      <c r="Q20" s="63"/>
      <c r="R20" s="63"/>
      <c r="S20" s="63"/>
      <c r="T20" s="63"/>
      <c r="U20" s="63"/>
      <c r="V20" s="63"/>
      <c r="W20" s="63"/>
      <c r="X20" s="63"/>
      <c r="Y20" s="60"/>
      <c r="Z20" s="60"/>
      <c r="AA20" s="60"/>
      <c r="AB20" s="58"/>
      <c r="AC20" s="58"/>
      <c r="AD20" s="58"/>
      <c r="AE20" s="58"/>
    </row>
    <row r="21" spans="2:31" ht="15.75" customHeight="1">
      <c r="B21" s="54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</row>
    <row r="22" spans="2:31" ht="15.75" customHeight="1">
      <c r="B22" s="54" t="s">
        <v>90</v>
      </c>
      <c r="C22" s="54"/>
      <c r="D22" s="54"/>
      <c r="E22" s="54"/>
      <c r="F22" s="54"/>
      <c r="G22" s="54"/>
      <c r="H22" s="60" t="s">
        <v>91</v>
      </c>
      <c r="I22" s="60"/>
      <c r="J22" s="60"/>
      <c r="K22" s="60"/>
      <c r="L22" s="60" t="s">
        <v>92</v>
      </c>
      <c r="M22" s="60">
        <v>1</v>
      </c>
      <c r="N22" s="60">
        <v>4</v>
      </c>
      <c r="O22" s="59">
        <v>8</v>
      </c>
      <c r="P22" s="60">
        <v>0</v>
      </c>
      <c r="Q22" s="60" t="s">
        <v>93</v>
      </c>
      <c r="R22" s="60"/>
      <c r="S22" s="60"/>
      <c r="T22" s="60"/>
      <c r="U22" s="60"/>
      <c r="V22" s="60"/>
      <c r="W22" s="60"/>
      <c r="X22" s="54"/>
      <c r="Y22" s="54"/>
      <c r="Z22" s="54"/>
      <c r="AA22" s="54"/>
      <c r="AB22" s="54"/>
      <c r="AC22" s="54"/>
      <c r="AD22" s="54"/>
      <c r="AE22" s="54"/>
    </row>
    <row r="23" spans="2:31" ht="15.75" customHeight="1">
      <c r="B23" s="54"/>
      <c r="C23" s="54"/>
      <c r="D23" s="54"/>
      <c r="E23" s="54"/>
      <c r="F23" s="54"/>
      <c r="G23" s="54"/>
      <c r="H23" s="63" t="s">
        <v>94</v>
      </c>
      <c r="I23" s="63"/>
      <c r="J23" s="63"/>
      <c r="K23" s="63" t="s">
        <v>92</v>
      </c>
      <c r="L23" s="63">
        <v>1</v>
      </c>
      <c r="M23" s="63">
        <v>0</v>
      </c>
      <c r="N23" s="63" t="s">
        <v>95</v>
      </c>
      <c r="O23" s="63"/>
      <c r="P23" s="63"/>
      <c r="Q23" s="63"/>
      <c r="R23" s="63"/>
      <c r="S23" s="63"/>
      <c r="T23" s="63"/>
      <c r="U23" s="63"/>
      <c r="V23" s="63"/>
      <c r="W23" s="63"/>
      <c r="X23" s="54" t="s">
        <v>96</v>
      </c>
      <c r="Y23" s="54"/>
      <c r="Z23" s="54"/>
      <c r="AA23" s="54"/>
      <c r="AB23" s="54"/>
      <c r="AC23" s="54"/>
      <c r="AD23" s="54"/>
      <c r="AE23" s="54"/>
    </row>
    <row r="24" spans="2:31" ht="15.75" customHeight="1">
      <c r="B24" s="54"/>
      <c r="C24" s="54"/>
      <c r="D24" s="54"/>
      <c r="E24" s="54"/>
      <c r="F24" s="54"/>
      <c r="G24" s="54"/>
      <c r="H24" s="62" t="s">
        <v>97</v>
      </c>
      <c r="I24" s="63"/>
      <c r="J24" s="63"/>
      <c r="K24" s="63"/>
      <c r="L24" s="63"/>
      <c r="M24" s="63"/>
      <c r="N24" s="63"/>
      <c r="O24" s="62" t="s">
        <v>98</v>
      </c>
      <c r="P24" s="63"/>
      <c r="Q24" s="63"/>
      <c r="R24" s="63"/>
      <c r="S24" s="63"/>
      <c r="T24" s="63"/>
      <c r="U24" s="63"/>
      <c r="V24" s="63"/>
      <c r="W24" s="63"/>
      <c r="X24" s="54"/>
      <c r="Y24" s="54"/>
      <c r="Z24" s="54"/>
      <c r="AA24" s="54"/>
      <c r="AB24" s="54"/>
      <c r="AC24" s="54"/>
      <c r="AD24" s="54"/>
      <c r="AE24" s="54"/>
    </row>
    <row r="25" spans="2:31" ht="15.75" customHeight="1"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</row>
    <row r="26" spans="2:31" ht="15.75" customHeight="1">
      <c r="B26" s="64" t="s">
        <v>99</v>
      </c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</row>
    <row r="27" spans="2:31" ht="15.75" customHeight="1">
      <c r="B27" s="125" t="s">
        <v>100</v>
      </c>
      <c r="C27" s="126"/>
      <c r="D27" s="126"/>
      <c r="E27" s="126"/>
      <c r="F27" s="126"/>
      <c r="G27" s="126"/>
      <c r="H27" s="126"/>
      <c r="I27" s="126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6"/>
      <c r="U27" s="126"/>
      <c r="V27" s="126"/>
      <c r="W27" s="126"/>
      <c r="X27" s="126"/>
      <c r="Y27" s="126"/>
      <c r="Z27" s="126"/>
      <c r="AA27" s="126"/>
      <c r="AB27" s="126"/>
      <c r="AC27" s="126"/>
      <c r="AD27" s="126"/>
      <c r="AE27" s="126"/>
    </row>
    <row r="28" spans="2:31" ht="15.75" customHeight="1">
      <c r="B28" s="122" t="s">
        <v>28</v>
      </c>
      <c r="C28" s="123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</row>
    <row r="29" spans="2:31" ht="15.75" customHeight="1">
      <c r="B29" s="124"/>
      <c r="C29" s="124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 s="124"/>
      <c r="W29" s="124"/>
      <c r="X29" s="124"/>
      <c r="Y29" s="124"/>
      <c r="Z29" s="124"/>
      <c r="AA29" s="124"/>
      <c r="AB29" s="124"/>
      <c r="AC29" s="124"/>
      <c r="AD29" s="124"/>
      <c r="AE29" s="124"/>
    </row>
    <row r="30" spans="2:31" ht="15.75" customHeight="1">
      <c r="B30" s="125"/>
      <c r="C30" s="126"/>
      <c r="D30" s="126"/>
      <c r="E30" s="126"/>
      <c r="F30" s="126"/>
      <c r="G30" s="126"/>
      <c r="H30" s="126"/>
      <c r="I30" s="126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6"/>
      <c r="U30" s="126"/>
      <c r="V30" s="126"/>
      <c r="W30" s="126"/>
      <c r="X30" s="126"/>
      <c r="Y30" s="126"/>
      <c r="Z30" s="126"/>
      <c r="AA30" s="126"/>
      <c r="AB30" s="126"/>
      <c r="AC30" s="126"/>
      <c r="AD30" s="126"/>
      <c r="AE30" s="126"/>
    </row>
    <row r="31" spans="2:31" ht="15.75" customHeight="1">
      <c r="B31" s="64" t="s">
        <v>101</v>
      </c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</row>
    <row r="32" spans="2:31" ht="15.75" customHeight="1"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65" t="s">
        <v>12</v>
      </c>
      <c r="N32" s="64"/>
      <c r="O32" s="64"/>
      <c r="P32" s="6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</row>
    <row r="33" spans="2:31" ht="15.75" customHeight="1"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64"/>
      <c r="M33" s="66" t="s">
        <v>102</v>
      </c>
      <c r="N33" s="64"/>
      <c r="O33" s="64"/>
      <c r="P33" s="6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</row>
    <row r="34" spans="2:31" ht="15.75" customHeight="1"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64"/>
      <c r="M34" s="67" t="s">
        <v>103</v>
      </c>
      <c r="N34" s="64"/>
      <c r="O34" s="64"/>
      <c r="P34" s="6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</row>
    <row r="35" spans="2:31" ht="15.75" customHeight="1"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64"/>
      <c r="M35" s="67" t="s">
        <v>104</v>
      </c>
      <c r="N35" s="64"/>
      <c r="O35" s="64"/>
      <c r="P35" s="6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</row>
    <row r="36" spans="2:31" ht="15.75" customHeight="1"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64"/>
      <c r="M36" s="67" t="s">
        <v>23</v>
      </c>
      <c r="N36" s="64"/>
      <c r="O36" s="64"/>
      <c r="P36" s="6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</row>
    <row r="37" spans="2:31" ht="15.75" customHeight="1"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64"/>
      <c r="M37" s="67" t="s">
        <v>105</v>
      </c>
      <c r="N37" s="64"/>
      <c r="O37" s="64"/>
      <c r="P37" s="6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</row>
    <row r="38" spans="2:31" ht="15.75" customHeight="1"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64"/>
      <c r="M38" s="120" t="s">
        <v>106</v>
      </c>
      <c r="N38" s="70"/>
      <c r="O38" s="120"/>
      <c r="P38" s="70"/>
      <c r="Q38" s="70"/>
      <c r="R38" s="70"/>
      <c r="S38" s="70"/>
      <c r="T38" s="70"/>
      <c r="U38" s="70"/>
      <c r="V38" s="70"/>
      <c r="W38" s="70"/>
      <c r="X38" s="70"/>
      <c r="Y38" s="70"/>
      <c r="Z38" s="54"/>
      <c r="AA38" s="54"/>
      <c r="AB38" s="54"/>
      <c r="AC38" s="54"/>
      <c r="AD38" s="54"/>
      <c r="AE38" s="54"/>
    </row>
    <row r="39" spans="2:31" ht="15.75" customHeight="1"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</row>
    <row r="40" spans="2:31" ht="15.75" customHeight="1">
      <c r="M40" s="121" t="s">
        <v>107</v>
      </c>
      <c r="N40" s="70"/>
      <c r="O40" s="70"/>
      <c r="P40" s="104"/>
      <c r="Q40" s="70"/>
      <c r="R40" s="70"/>
      <c r="S40" s="70"/>
      <c r="T40" s="70"/>
      <c r="U40" s="70"/>
      <c r="V40" s="70"/>
      <c r="W40" s="70"/>
      <c r="X40" s="70"/>
      <c r="Y40" s="70"/>
      <c r="Z40" s="68" t="s">
        <v>108</v>
      </c>
    </row>
    <row r="41" spans="2:31" ht="15.75" customHeight="1"/>
    <row r="42" spans="2:31" ht="15.75" customHeight="1"/>
    <row r="43" spans="2:31" ht="15.75" customHeight="1"/>
    <row r="44" spans="2:31" ht="15.75" customHeight="1"/>
    <row r="45" spans="2:31" ht="15.75" customHeight="1"/>
    <row r="46" spans="2:31" ht="15.75" customHeight="1"/>
    <row r="47" spans="2:31" ht="15.75" customHeight="1"/>
    <row r="48" spans="2:31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8">
    <mergeCell ref="R9:S9"/>
    <mergeCell ref="T9:AE10"/>
    <mergeCell ref="M38:N39"/>
    <mergeCell ref="O38:Y39"/>
    <mergeCell ref="M40:O40"/>
    <mergeCell ref="P40:Y40"/>
    <mergeCell ref="B28:AE29"/>
    <mergeCell ref="B30:AE30"/>
    <mergeCell ref="H17:J17"/>
    <mergeCell ref="H18:J18"/>
    <mergeCell ref="H19:J19"/>
    <mergeCell ref="H20:J20"/>
    <mergeCell ref="B27:AE27"/>
    <mergeCell ref="B2:AE2"/>
    <mergeCell ref="B6:M7"/>
    <mergeCell ref="N6:O7"/>
    <mergeCell ref="R7:S7"/>
    <mergeCell ref="T7:AE8"/>
  </mergeCells>
  <phoneticPr fontId="34"/>
  <hyperlinks>
    <hyperlink ref="B28" r:id="rId1" xr:uid="{00000000-0004-0000-0100-000000000000}"/>
  </hyperlinks>
  <pageMargins left="0.25" right="0.25" top="0.75" bottom="0.75" header="0" footer="0"/>
  <pageSetup paperSize="9" orientation="portrait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資金計画</vt:lpstr>
      <vt:lpstr>買付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ホームステーション鈴鹿店</dc:creator>
  <cp:lastModifiedBy>佐野チアゴ</cp:lastModifiedBy>
  <dcterms:created xsi:type="dcterms:W3CDTF">2021-09-14T06:42:24Z</dcterms:created>
  <dcterms:modified xsi:type="dcterms:W3CDTF">2022-01-28T05:46:59Z</dcterms:modified>
</cp:coreProperties>
</file>