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Users\imove\Downloads\"/>
    </mc:Choice>
  </mc:AlternateContent>
  <xr:revisionPtr revIDLastSave="0" documentId="13_ncr:1_{8921FA7C-5677-463A-A7CB-BAC71558FBB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Home Station" sheetId="1" r:id="rId1"/>
    <sheet name="exemplo japaones" sheetId="2" r:id="rId2"/>
  </sheets>
  <definedNames>
    <definedName name="Print_Area_0" localSheetId="1">'exemplo japaones'!$A$1:$Q$46</definedName>
    <definedName name="Print_Area_0" localSheetId="0">'Home Station'!$A$1:$Q$41</definedName>
    <definedName name="Print_Area_0_0" localSheetId="1">'exemplo japaones'!$A$1:$Q$46</definedName>
    <definedName name="Print_Area_0_0" localSheetId="0">'Home Station'!$A$1:$Q$41</definedName>
    <definedName name="Print_Area_0_0_0" localSheetId="1">'exemplo japaones'!$A$1:$Q$46</definedName>
    <definedName name="Print_Area_0_0_0" localSheetId="0">'Home Station'!$A$1:$Q$41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9" i="1" l="1"/>
  <c r="L47" i="1"/>
  <c r="O37" i="2"/>
  <c r="O26" i="2"/>
  <c r="O25" i="2"/>
  <c r="O24" i="2"/>
  <c r="O22" i="2"/>
  <c r="O21" i="2"/>
  <c r="O27" i="2" s="1"/>
  <c r="O18" i="2"/>
  <c r="O17" i="2"/>
  <c r="J17" i="2"/>
  <c r="H17" i="2"/>
  <c r="F17" i="2"/>
  <c r="O16" i="2"/>
  <c r="O19" i="2" s="1"/>
  <c r="M39" i="2" s="1"/>
  <c r="J16" i="2"/>
  <c r="H16" i="2"/>
  <c r="F16" i="2"/>
  <c r="O15" i="2"/>
  <c r="J15" i="2"/>
  <c r="H15" i="2"/>
  <c r="F15" i="2"/>
  <c r="O14" i="2"/>
  <c r="J14" i="2"/>
  <c r="H14" i="2"/>
  <c r="F14" i="2"/>
  <c r="O13" i="2"/>
  <c r="J13" i="2"/>
  <c r="H13" i="2"/>
  <c r="F13" i="2"/>
  <c r="O2" i="2"/>
  <c r="C47" i="1"/>
  <c r="O32" i="1"/>
  <c r="O37" i="1" s="1"/>
  <c r="O26" i="1"/>
  <c r="O25" i="1"/>
  <c r="O24" i="1"/>
  <c r="O27" i="1" s="1"/>
  <c r="O23" i="1"/>
  <c r="O22" i="1"/>
  <c r="O21" i="1"/>
  <c r="O19" i="1"/>
  <c r="K18" i="1"/>
  <c r="F18" i="1"/>
  <c r="K17" i="1"/>
  <c r="F17" i="1"/>
  <c r="K16" i="1"/>
  <c r="F16" i="1"/>
  <c r="K15" i="1"/>
  <c r="F15" i="1"/>
  <c r="K14" i="1"/>
  <c r="F14" i="1"/>
  <c r="K13" i="1"/>
  <c r="F13" i="1"/>
  <c r="O12" i="1"/>
  <c r="H12" i="1"/>
  <c r="L10" i="1"/>
  <c r="M39" i="1" l="1"/>
  <c r="C48" i="1" l="1"/>
</calcChain>
</file>

<file path=xl/sharedStrings.xml><?xml version="1.0" encoding="utf-8"?>
<sst xmlns="http://schemas.openxmlformats.org/spreadsheetml/2006/main" count="251" uniqueCount="138">
  <si>
    <t>Orçamento</t>
  </si>
  <si>
    <t xml:space="preserve">Data </t>
  </si>
  <si>
    <t>Sr. Home Station</t>
  </si>
  <si>
    <t>Nome do apartamento</t>
  </si>
  <si>
    <t>シルエーラ</t>
  </si>
  <si>
    <t>Número do apartamento</t>
  </si>
  <si>
    <t xml:space="preserve">Data prevista para entrar </t>
  </si>
  <si>
    <t>Ano</t>
  </si>
  <si>
    <t>Mês</t>
  </si>
  <si>
    <t>Dia</t>
  </si>
  <si>
    <t xml:space="preserve">Primeiro débito bancário </t>
  </si>
  <si>
    <t>←</t>
  </si>
  <si>
    <t>O mes</t>
  </si>
  <si>
    <t>tem</t>
  </si>
  <si>
    <t>Dias</t>
  </si>
  <si>
    <t xml:space="preserve">quando for entrar no dia 1 coloque 0 dias </t>
  </si>
  <si>
    <t xml:space="preserve">Diária do primeiro mês  </t>
  </si>
  <si>
    <t>Detalhes da diária</t>
  </si>
  <si>
    <t xml:space="preserve">Equivalente ao mês </t>
  </si>
  <si>
    <t xml:space="preserve">com total de </t>
  </si>
  <si>
    <t>dias</t>
  </si>
  <si>
    <t xml:space="preserve">Aluguel </t>
  </si>
  <si>
    <t>　　～</t>
  </si>
  <si>
    <t>até o dia</t>
  </si>
  <si>
    <t>￥</t>
  </si>
  <si>
    <t xml:space="preserve">Estacionamento </t>
  </si>
  <si>
    <t>Condomínio</t>
  </si>
  <si>
    <t>Seguradora de aluguel</t>
  </si>
  <si>
    <t xml:space="preserve">Taxa do bairro </t>
  </si>
  <si>
    <t>Outros</t>
  </si>
  <si>
    <t>Subtotal</t>
  </si>
  <si>
    <t>￥（com imposto）</t>
  </si>
  <si>
    <t>Aluguel adiantado</t>
  </si>
  <si>
    <t>ienes</t>
  </si>
  <si>
    <t>×</t>
  </si>
  <si>
    <t>Taxa de bairro</t>
  </si>
  <si>
    <t>Seguradora do aluguel</t>
  </si>
  <si>
    <t>(com imposto）</t>
  </si>
  <si>
    <t xml:space="preserve">Taxas a serem cobrada no contrato do apartamento </t>
  </si>
  <si>
    <t>Agradecimento ao dono</t>
  </si>
  <si>
    <t xml:space="preserve">Garantia </t>
  </si>
  <si>
    <t>Contrato do apartamento</t>
  </si>
  <si>
    <t>Contrato do estacionamento</t>
  </si>
  <si>
    <t>Limpeza</t>
  </si>
  <si>
    <t>Inscrição do bairro</t>
  </si>
  <si>
    <t>（com imposto）</t>
  </si>
  <si>
    <t xml:space="preserve">Valor total </t>
  </si>
  <si>
    <t>(com imposto)</t>
  </si>
  <si>
    <t>・O valor a cima é um o orçamento / o valor final pode ser alterado conforme as condições combinadas.</t>
  </si>
  <si>
    <t>• Seguro de incêndio a parte ( obrigatório )</t>
  </si>
  <si>
    <t>振込先口座（conta para depósito)</t>
  </si>
  <si>
    <t>百五銀行 鈴鹿支店 普通口座 931687 メンデス　サノ　チアゴ　エマニエル</t>
  </si>
  <si>
    <t>(Hyakugo ginkou suzukashitem futsuu kouza 931687 mendes sano thiago emanuel)</t>
  </si>
  <si>
    <t>Caso for efetuar o pagamento com o cartão de credito pelo Paypal use o URL a seguir :</t>
  </si>
  <si>
    <t xml:space="preserve">Prazo limite de Pagamento </t>
  </si>
  <si>
    <t xml:space="preserve">      Ano              Mês             Dia   </t>
  </si>
  <si>
    <t>ホームステーション鈴鹿店</t>
  </si>
  <si>
    <r>
      <rPr>
        <sz val="14"/>
        <color theme="1"/>
        <rFont val="MS Mincho"/>
        <family val="1"/>
        <charset val="128"/>
      </rPr>
      <t>免許番号</t>
    </r>
    <r>
      <rPr>
        <sz val="14"/>
        <color rgb="FF000000"/>
        <rFont val="Century"/>
      </rPr>
      <t xml:space="preserve">: </t>
    </r>
    <r>
      <rPr>
        <sz val="14"/>
        <color rgb="FF000000"/>
        <rFont val="ＭＳ 明朝"/>
        <family val="1"/>
        <charset val="128"/>
      </rPr>
      <t>三重県知事</t>
    </r>
    <r>
      <rPr>
        <sz val="14"/>
        <color rgb="FF000000"/>
        <rFont val="Century"/>
      </rPr>
      <t>(</t>
    </r>
    <r>
      <rPr>
        <sz val="14"/>
        <color rgb="FF000000"/>
        <rFont val="ＭＳ 明朝"/>
        <family val="1"/>
        <charset val="128"/>
      </rPr>
      <t>２</t>
    </r>
    <r>
      <rPr>
        <sz val="14"/>
        <color rgb="FF000000"/>
        <rFont val="Century"/>
      </rPr>
      <t>)</t>
    </r>
    <r>
      <rPr>
        <sz val="14"/>
        <color rgb="FF000000"/>
        <rFont val="ＭＳ 明朝"/>
        <family val="1"/>
        <charset val="128"/>
      </rPr>
      <t>第</t>
    </r>
    <r>
      <rPr>
        <sz val="14"/>
        <color rgb="FF000000"/>
        <rFont val="Century"/>
      </rPr>
      <t>3</t>
    </r>
    <r>
      <rPr>
        <sz val="14"/>
        <color rgb="FF000000"/>
        <rFont val="ＭＳ 明朝"/>
        <family val="1"/>
        <charset val="128"/>
      </rPr>
      <t>294</t>
    </r>
    <r>
      <rPr>
        <sz val="14"/>
        <color rgb="FF000000"/>
        <rFont val="ＭＳ 明朝"/>
        <family val="1"/>
        <charset val="128"/>
      </rPr>
      <t>号</t>
    </r>
  </si>
  <si>
    <r>
      <rPr>
        <sz val="14"/>
        <color theme="1"/>
        <rFont val="Century"/>
      </rPr>
      <t xml:space="preserve">Address: </t>
    </r>
    <r>
      <rPr>
        <sz val="14"/>
        <color rgb="FF000000"/>
        <rFont val="ＭＳ 明朝"/>
        <family val="1"/>
        <charset val="128"/>
      </rPr>
      <t>〒</t>
    </r>
    <r>
      <rPr>
        <sz val="14"/>
        <color rgb="FF000000"/>
        <rFont val="Century"/>
      </rPr>
      <t>51</t>
    </r>
    <r>
      <rPr>
        <sz val="14"/>
        <color rgb="FF000000"/>
        <rFont val="Century"/>
      </rPr>
      <t>3-0012</t>
    </r>
    <r>
      <rPr>
        <sz val="14"/>
        <color rgb="FF000000"/>
        <rFont val="Yu Gothic"/>
        <family val="3"/>
        <charset val="128"/>
      </rPr>
      <t>　三重県鈴鹿市石薬師町</t>
    </r>
    <r>
      <rPr>
        <sz val="14"/>
        <color rgb="FF000000"/>
        <rFont val="Century"/>
      </rPr>
      <t>2378-2</t>
    </r>
  </si>
  <si>
    <r>
      <rPr>
        <sz val="14"/>
        <color theme="1"/>
        <rFont val="Century"/>
      </rPr>
      <t>Phone: 059</t>
    </r>
    <r>
      <rPr>
        <sz val="14"/>
        <color theme="1"/>
        <rFont val="Yu Gothic"/>
        <family val="3"/>
        <charset val="128"/>
      </rPr>
      <t>ｰ</t>
    </r>
    <r>
      <rPr>
        <sz val="14"/>
        <color theme="1"/>
        <rFont val="Century"/>
      </rPr>
      <t>395-6533</t>
    </r>
  </si>
  <si>
    <t>FAX: 059-395-6535</t>
  </si>
  <si>
    <t>Web: https://home-station.company/</t>
  </si>
  <si>
    <r>
      <rPr>
        <b/>
        <sz val="14"/>
        <color rgb="FF000000"/>
        <rFont val="MS PGothic"/>
        <family val="3"/>
        <charset val="128"/>
      </rPr>
      <t xml:space="preserve">初期費用の概算計算書 </t>
    </r>
    <r>
      <rPr>
        <b/>
        <sz val="14"/>
        <color rgb="FFFF0000"/>
        <rFont val="MS PGothic"/>
        <family val="3"/>
        <charset val="128"/>
      </rPr>
      <t>ORÇAMENTO</t>
    </r>
  </si>
  <si>
    <t>DATA</t>
  </si>
  <si>
    <t>作成日</t>
  </si>
  <si>
    <t>NOME DO CLIENTE</t>
  </si>
  <si>
    <t>様</t>
  </si>
  <si>
    <t>*Lugares onde preencher</t>
  </si>
  <si>
    <t>物件名称</t>
  </si>
  <si>
    <t>NOME DO PRÉDIO</t>
  </si>
  <si>
    <t>部屋番号</t>
  </si>
  <si>
    <t>号室</t>
  </si>
  <si>
    <t>NÚMERO DO APTO</t>
  </si>
  <si>
    <t>入居予定日</t>
  </si>
  <si>
    <t>2020/02/01</t>
  </si>
  <si>
    <t>DATA PREVISTA PARA ENTRAR</t>
  </si>
  <si>
    <t>家賃発生日</t>
  </si>
  <si>
    <t>DATA QUE COMEÇA SER COBRADO ALUGUEL</t>
  </si>
  <si>
    <t>家賃等 DIÁRIA DO PRIMEIRO MÊS</t>
  </si>
  <si>
    <t>契約開始月家賃等</t>
  </si>
  <si>
    <t>対象月</t>
  </si>
  <si>
    <t>月分（日割り）</t>
  </si>
  <si>
    <t>日～</t>
  </si>
  <si>
    <t>日迄</t>
  </si>
  <si>
    <t>日分</t>
  </si>
  <si>
    <t>→DETALHES DA DIÁRIA</t>
  </si>
  <si>
    <t>家賃</t>
  </si>
  <si>
    <t>日割（</t>
  </si>
  <si>
    <t>日　　～</t>
  </si>
  <si>
    <t>日分）</t>
  </si>
  <si>
    <t>円</t>
  </si>
  <si>
    <t>→ALUGUEL</t>
  </si>
  <si>
    <t>駐車場使用料</t>
  </si>
  <si>
    <t>→ESTACIONAMENTO</t>
  </si>
  <si>
    <t>共益費等</t>
  </si>
  <si>
    <t>→CONDOMÍNIO</t>
  </si>
  <si>
    <t>その他費用</t>
  </si>
  <si>
    <t>→OUTRAS DESPESAS</t>
  </si>
  <si>
    <t>自治会費</t>
  </si>
  <si>
    <t>→ASSOCIAÇÃO DO BAIRRO</t>
  </si>
  <si>
    <t>小 計</t>
  </si>
  <si>
    <t>円（税込）</t>
  </si>
  <si>
    <t>→SUBTOTAL(IMPOSTO INCLUSO)</t>
  </si>
  <si>
    <t>前家賃等</t>
  </si>
  <si>
    <t>02</t>
  </si>
  <si>
    <t>月分</t>
  </si>
  <si>
    <t>ヶ月</t>
  </si>
  <si>
    <t>→ALUGUEL ADIANTADO</t>
  </si>
  <si>
    <t>→SUBTOTAL(INCLUSO IMPOSTO)</t>
  </si>
  <si>
    <t>入居時発生費用等</t>
  </si>
  <si>
    <t>礼金</t>
  </si>
  <si>
    <t>REIKIN(TAXA DE AGRADECIMENTO)</t>
  </si>
  <si>
    <t>敷金</t>
  </si>
  <si>
    <t>SHIKIKIN(LUVA)</t>
  </si>
  <si>
    <t>仲介手数料</t>
  </si>
  <si>
    <t>TAXA IMOBILIÁRIA</t>
  </si>
  <si>
    <t>火災保険</t>
  </si>
  <si>
    <t>SEGURO DE INCÊNDIO</t>
  </si>
  <si>
    <t>駐車場契約手数料</t>
  </si>
  <si>
    <t>TAXA DE CONTRATO DO ESTACIONAMENTO</t>
  </si>
  <si>
    <t>クリーニング費</t>
  </si>
  <si>
    <t>LIMPEZA</t>
  </si>
  <si>
    <t>契約時保証委託料</t>
  </si>
  <si>
    <t>TAXA DA SEGURADORA</t>
  </si>
  <si>
    <t>SUBTOTAL(IMPOSTO INCLUSO)</t>
  </si>
  <si>
    <t>合計金額（消費税等含む）</t>
  </si>
  <si>
    <t>VALOR TOTAL(IMPOSTO INCLUSO)</t>
  </si>
  <si>
    <t>・別途火災保険料が必要になります。</t>
  </si>
  <si>
    <t>・自治会によっては、初月の自治会費が無料となる場合があります。</t>
  </si>
  <si>
    <t>・共益費等には、契約内容により水道管理手数料、インターネット利用料等が含まれる場合があります。</t>
  </si>
  <si>
    <t>・本計算書は、概算金額になります。契約内容により変動がありますのでご承知おき下さい。</t>
  </si>
  <si>
    <t>・正式な見積書が必要な場合はスタッフまでお申し付けください。</t>
  </si>
  <si>
    <t>・SEGURO DE INCÊNDIO A PARTE.(OBRIGATÓRIO)</t>
  </si>
  <si>
    <t>・DEPENDENDO DO BAIRRO, A TAXA DA ASSOCIAÇÃO É GRATUITO NO PRIMEIRO MÊS.</t>
  </si>
  <si>
    <t>・NO CONDOMÍNIO, PODE ESTAR INCLUSO ÁGUA, INTERNET, ETC DEPENDENDO DO CONTRATO.</t>
  </si>
  <si>
    <t>・O VALO ACIMA É UM ORÇAMENTO. PODE HAVER ALTERAÇÕES CONFORME COMBINADO.</t>
  </si>
  <si>
    <t>・CASO PRECISE DE UM ORÇAMENTO COMPLETO, ENTRE EM CONTATO.</t>
  </si>
  <si>
    <t>Lugares onde preencher</t>
    <phoneticPr fontId="3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</si>
</sst>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#,##0_ "/>
    <numFmt numFmtId="177" formatCode="#,##0_);[Red]\(#,##0\)"/>
  </numFmts>
  <fonts count="35">
    <font>
      <sz val="11"/>
      <color rgb="FF000000"/>
      <name val="游ゴシック"/>
    </font>
    <font>
      <sz val="14"/>
      <color rgb="FF000000"/>
      <name val="游ゴシック"/>
      <family val="3"/>
      <charset val="128"/>
    </font>
    <font>
      <b/>
      <sz val="14"/>
      <color rgb="FF000000"/>
      <name val="MS PGothic"/>
      <family val="3"/>
      <charset val="128"/>
    </font>
    <font>
      <sz val="14"/>
      <color rgb="FF000000"/>
      <name val="MS PGothic"/>
      <family val="3"/>
      <charset val="128"/>
    </font>
    <font>
      <sz val="11"/>
      <name val="游ゴシック"/>
      <family val="3"/>
      <charset val="128"/>
    </font>
    <font>
      <sz val="48"/>
      <color rgb="FF000000"/>
      <name val="游ゴシック"/>
      <family val="3"/>
      <charset val="128"/>
    </font>
    <font>
      <sz val="14"/>
      <color theme="1"/>
      <name val="MS PGothic"/>
      <family val="3"/>
      <charset val="128"/>
    </font>
    <font>
      <b/>
      <sz val="12"/>
      <color rgb="FF000000"/>
      <name val="MS PGothic"/>
      <family val="3"/>
      <charset val="128"/>
    </font>
    <font>
      <sz val="14"/>
      <color theme="0"/>
      <name val="游ゴシック"/>
      <family val="3"/>
      <charset val="128"/>
    </font>
    <font>
      <b/>
      <sz val="14"/>
      <color theme="1"/>
      <name val="MS PGothic"/>
      <family val="3"/>
      <charset val="128"/>
    </font>
    <font>
      <b/>
      <sz val="14"/>
      <color theme="1"/>
      <name val="Calibri"/>
    </font>
    <font>
      <sz val="14"/>
      <color theme="1"/>
      <name val="Calibri"/>
    </font>
    <font>
      <u/>
      <sz val="14"/>
      <color rgb="FF000000"/>
      <name val="游ゴシック"/>
      <family val="3"/>
      <charset val="128"/>
    </font>
    <font>
      <sz val="14"/>
      <color theme="1"/>
      <name val="MS Mincho"/>
      <family val="1"/>
      <charset val="128"/>
    </font>
    <font>
      <sz val="14"/>
      <color theme="1"/>
      <name val="Century"/>
    </font>
    <font>
      <sz val="11"/>
      <color rgb="FF000000"/>
      <name val="MS PGothic"/>
      <family val="3"/>
      <charset val="128"/>
    </font>
    <font>
      <b/>
      <sz val="11"/>
      <color rgb="FFFF0000"/>
      <name val="MS PGothic"/>
      <family val="3"/>
      <charset val="128"/>
    </font>
    <font>
      <sz val="10"/>
      <color rgb="FF000000"/>
      <name val="MS PGothic"/>
      <family val="3"/>
      <charset val="128"/>
    </font>
    <font>
      <b/>
      <sz val="12"/>
      <color rgb="FFFF0000"/>
      <name val="MS PGothic"/>
      <family val="3"/>
      <charset val="128"/>
    </font>
    <font>
      <b/>
      <sz val="12"/>
      <color rgb="FF000000"/>
      <name val="游ゴシック"/>
      <family val="3"/>
      <charset val="128"/>
    </font>
    <font>
      <sz val="11"/>
      <color theme="1"/>
      <name val="MS PGothic"/>
      <family val="3"/>
      <charset val="128"/>
    </font>
    <font>
      <b/>
      <sz val="11"/>
      <color rgb="FFFF0000"/>
      <name val="游ゴシック"/>
      <family val="3"/>
      <charset val="128"/>
    </font>
    <font>
      <b/>
      <sz val="11"/>
      <color rgb="FF000000"/>
      <name val="MS PGothic"/>
      <family val="3"/>
      <charset val="128"/>
    </font>
    <font>
      <b/>
      <sz val="11"/>
      <color rgb="FF0070C0"/>
      <name val="游ゴシック"/>
      <family val="3"/>
      <charset val="128"/>
    </font>
    <font>
      <b/>
      <sz val="10"/>
      <color rgb="FF000000"/>
      <name val="MS PGothic"/>
      <family val="3"/>
      <charset val="128"/>
    </font>
    <font>
      <sz val="11"/>
      <color rgb="FFFF0000"/>
      <name val="MS PGothic"/>
      <family val="3"/>
      <charset val="128"/>
    </font>
    <font>
      <b/>
      <sz val="10"/>
      <color rgb="FFFF0000"/>
      <name val="MS PGothic"/>
      <family val="3"/>
      <charset val="128"/>
    </font>
    <font>
      <sz val="14"/>
      <color rgb="FF000000"/>
      <name val="Century"/>
    </font>
    <font>
      <sz val="14"/>
      <color rgb="FF000000"/>
      <name val="ＭＳ 明朝"/>
      <family val="1"/>
      <charset val="128"/>
    </font>
    <font>
      <sz val="14"/>
      <color rgb="FF000000"/>
      <name val="Yu Gothic"/>
      <family val="3"/>
      <charset val="128"/>
    </font>
    <font>
      <sz val="14"/>
      <color theme="1"/>
      <name val="Yu Gothic"/>
      <family val="3"/>
      <charset val="128"/>
    </font>
    <font>
      <b/>
      <sz val="14"/>
      <color rgb="FFFF0000"/>
      <name val="MS PGothic"/>
      <family val="3"/>
      <charset val="128"/>
    </font>
    <font>
      <sz val="6"/>
      <name val="ＭＳ Ｐゴシック"/>
      <family val="3"/>
      <charset val="128"/>
    </font>
    <font>
      <sz val="14"/>
      <name val="游ゴシック"/>
      <family val="3"/>
      <charset val="128"/>
    </font>
    <font>
      <sz val="12"/>
      <name val="游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FFFFFF"/>
        <bgColor rgb="FFFFFFFF"/>
      </patternFill>
    </fill>
    <fill>
      <patternFill patternType="solid">
        <fgColor rgb="FFFDE9D9"/>
        <bgColor rgb="FFFDE9D9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BE4D5"/>
        <bgColor rgb="FFFBE4D5"/>
      </patternFill>
    </fill>
    <fill>
      <patternFill patternType="solid">
        <fgColor rgb="FFCFCFCF"/>
        <bgColor rgb="FFCFCFCF"/>
      </patternFill>
    </fill>
  </fills>
  <borders count="9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8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right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14" xfId="0" applyFont="1" applyBorder="1" applyAlignment="1">
      <alignment vertical="center"/>
    </xf>
    <xf numFmtId="14" fontId="3" fillId="6" borderId="18" xfId="0" applyNumberFormat="1" applyFont="1" applyFill="1" applyBorder="1" applyAlignment="1">
      <alignment horizontal="left" vertical="center"/>
    </xf>
    <xf numFmtId="0" fontId="3" fillId="4" borderId="18" xfId="0" applyFont="1" applyFill="1" applyBorder="1" applyAlignment="1">
      <alignment horizontal="left" vertical="center"/>
    </xf>
    <xf numFmtId="0" fontId="3" fillId="6" borderId="18" xfId="0" applyFont="1" applyFill="1" applyBorder="1" applyAlignment="1">
      <alignment horizontal="left" vertical="center"/>
    </xf>
    <xf numFmtId="0" fontId="3" fillId="6" borderId="18" xfId="0" quotePrefix="1" applyFont="1" applyFill="1" applyBorder="1" applyAlignment="1">
      <alignment horizontal="left" vertical="center"/>
    </xf>
    <xf numFmtId="0" fontId="3" fillId="0" borderId="2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0" fontId="3" fillId="2" borderId="27" xfId="0" applyFont="1" applyFill="1" applyBorder="1" applyAlignment="1">
      <alignment vertical="center"/>
    </xf>
    <xf numFmtId="0" fontId="3" fillId="2" borderId="28" xfId="0" applyFont="1" applyFill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6" borderId="18" xfId="0" applyFont="1" applyFill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5" borderId="32" xfId="0" applyFont="1" applyFill="1" applyBorder="1" applyAlignment="1">
      <alignment vertical="center"/>
    </xf>
    <xf numFmtId="0" fontId="3" fillId="5" borderId="33" xfId="0" applyFont="1" applyFill="1" applyBorder="1" applyAlignment="1">
      <alignment vertical="center"/>
    </xf>
    <xf numFmtId="0" fontId="3" fillId="0" borderId="34" xfId="0" applyFont="1" applyBorder="1" applyAlignment="1">
      <alignment vertical="center"/>
    </xf>
    <xf numFmtId="176" fontId="3" fillId="0" borderId="35" xfId="0" applyNumberFormat="1" applyFont="1" applyBorder="1" applyAlignment="1">
      <alignment horizontal="right" vertical="center"/>
    </xf>
    <xf numFmtId="176" fontId="3" fillId="6" borderId="36" xfId="0" applyNumberFormat="1" applyFont="1" applyFill="1" applyBorder="1" applyAlignment="1">
      <alignment horizontal="right" vertical="center"/>
    </xf>
    <xf numFmtId="176" fontId="3" fillId="0" borderId="35" xfId="0" applyNumberFormat="1" applyFont="1" applyBorder="1" applyAlignment="1">
      <alignment vertical="center"/>
    </xf>
    <xf numFmtId="176" fontId="3" fillId="0" borderId="37" xfId="0" applyNumberFormat="1" applyFont="1" applyBorder="1" applyAlignment="1">
      <alignment vertical="center"/>
    </xf>
    <xf numFmtId="176" fontId="3" fillId="0" borderId="35" xfId="0" applyNumberFormat="1" applyFont="1" applyBorder="1" applyAlignment="1">
      <alignment vertical="center" wrapText="1"/>
    </xf>
    <xf numFmtId="0" fontId="3" fillId="0" borderId="35" xfId="0" applyFont="1" applyBorder="1" applyAlignment="1">
      <alignment vertical="center"/>
    </xf>
    <xf numFmtId="0" fontId="3" fillId="6" borderId="36" xfId="0" applyFont="1" applyFill="1" applyBorder="1" applyAlignment="1">
      <alignment vertical="center"/>
    </xf>
    <xf numFmtId="0" fontId="3" fillId="0" borderId="37" xfId="0" applyFont="1" applyBorder="1" applyAlignment="1">
      <alignment vertical="center"/>
    </xf>
    <xf numFmtId="176" fontId="3" fillId="6" borderId="38" xfId="0" applyNumberFormat="1" applyFont="1" applyFill="1" applyBorder="1" applyAlignment="1">
      <alignment vertical="center"/>
    </xf>
    <xf numFmtId="6" fontId="3" fillId="0" borderId="39" xfId="0" applyNumberFormat="1" applyFont="1" applyBorder="1" applyAlignment="1">
      <alignment vertical="center"/>
    </xf>
    <xf numFmtId="0" fontId="3" fillId="5" borderId="40" xfId="0" applyFont="1" applyFill="1" applyBorder="1" applyAlignment="1">
      <alignment vertical="center"/>
    </xf>
    <xf numFmtId="0" fontId="3" fillId="0" borderId="41" xfId="0" applyFont="1" applyBorder="1" applyAlignment="1">
      <alignment vertical="center"/>
    </xf>
    <xf numFmtId="176" fontId="3" fillId="0" borderId="42" xfId="0" applyNumberFormat="1" applyFont="1" applyBorder="1" applyAlignment="1">
      <alignment horizontal="right" vertical="center"/>
    </xf>
    <xf numFmtId="176" fontId="3" fillId="6" borderId="43" xfId="0" applyNumberFormat="1" applyFont="1" applyFill="1" applyBorder="1" applyAlignment="1">
      <alignment horizontal="right" vertical="center"/>
    </xf>
    <xf numFmtId="176" fontId="3" fillId="0" borderId="42" xfId="0" applyNumberFormat="1" applyFont="1" applyBorder="1" applyAlignment="1">
      <alignment vertical="center"/>
    </xf>
    <xf numFmtId="176" fontId="3" fillId="0" borderId="42" xfId="0" applyNumberFormat="1" applyFont="1" applyBorder="1" applyAlignment="1">
      <alignment vertical="center" wrapText="1"/>
    </xf>
    <xf numFmtId="0" fontId="3" fillId="0" borderId="44" xfId="0" applyFont="1" applyBorder="1" applyAlignment="1">
      <alignment vertical="center"/>
    </xf>
    <xf numFmtId="0" fontId="3" fillId="6" borderId="43" xfId="0" applyFont="1" applyFill="1" applyBorder="1" applyAlignment="1">
      <alignment vertical="center"/>
    </xf>
    <xf numFmtId="0" fontId="3" fillId="0" borderId="42" xfId="0" applyFont="1" applyBorder="1" applyAlignment="1">
      <alignment vertical="center"/>
    </xf>
    <xf numFmtId="176" fontId="3" fillId="6" borderId="45" xfId="0" applyNumberFormat="1" applyFont="1" applyFill="1" applyBorder="1" applyAlignment="1">
      <alignment vertical="center"/>
    </xf>
    <xf numFmtId="6" fontId="3" fillId="0" borderId="46" xfId="0" applyNumberFormat="1" applyFont="1" applyBorder="1" applyAlignment="1">
      <alignment vertical="center"/>
    </xf>
    <xf numFmtId="176" fontId="3" fillId="0" borderId="0" xfId="0" applyNumberFormat="1" applyFont="1" applyAlignment="1">
      <alignment horizontal="right" vertical="center"/>
    </xf>
    <xf numFmtId="176" fontId="3" fillId="0" borderId="47" xfId="0" applyNumberFormat="1" applyFont="1" applyBorder="1" applyAlignment="1">
      <alignment vertical="center"/>
    </xf>
    <xf numFmtId="176" fontId="3" fillId="6" borderId="48" xfId="0" applyNumberFormat="1" applyFont="1" applyFill="1" applyBorder="1" applyAlignment="1">
      <alignment vertical="center"/>
    </xf>
    <xf numFmtId="0" fontId="3" fillId="5" borderId="49" xfId="0" applyFont="1" applyFill="1" applyBorder="1" applyAlignment="1">
      <alignment vertical="center"/>
    </xf>
    <xf numFmtId="0" fontId="3" fillId="5" borderId="50" xfId="0" applyFont="1" applyFill="1" applyBorder="1" applyAlignment="1">
      <alignment vertical="center"/>
    </xf>
    <xf numFmtId="0" fontId="3" fillId="0" borderId="51" xfId="0" applyFont="1" applyBorder="1" applyAlignment="1">
      <alignment vertical="center"/>
    </xf>
    <xf numFmtId="176" fontId="3" fillId="0" borderId="52" xfId="0" applyNumberFormat="1" applyFont="1" applyBorder="1" applyAlignment="1">
      <alignment horizontal="right" vertical="center"/>
    </xf>
    <xf numFmtId="176" fontId="3" fillId="6" borderId="53" xfId="0" applyNumberFormat="1" applyFont="1" applyFill="1" applyBorder="1" applyAlignment="1">
      <alignment horizontal="right" vertical="center"/>
    </xf>
    <xf numFmtId="176" fontId="3" fillId="0" borderId="54" xfId="0" applyNumberFormat="1" applyFont="1" applyBorder="1" applyAlignment="1">
      <alignment vertical="center"/>
    </xf>
    <xf numFmtId="176" fontId="3" fillId="0" borderId="52" xfId="0" applyNumberFormat="1" applyFont="1" applyBorder="1" applyAlignment="1">
      <alignment vertical="center"/>
    </xf>
    <xf numFmtId="176" fontId="3" fillId="0" borderId="52" xfId="0" applyNumberFormat="1" applyFont="1" applyBorder="1" applyAlignment="1">
      <alignment vertical="center" wrapText="1"/>
    </xf>
    <xf numFmtId="0" fontId="3" fillId="0" borderId="52" xfId="0" applyFont="1" applyBorder="1" applyAlignment="1">
      <alignment vertical="center"/>
    </xf>
    <xf numFmtId="0" fontId="3" fillId="6" borderId="53" xfId="0" applyFont="1" applyFill="1" applyBorder="1" applyAlignment="1">
      <alignment vertical="center"/>
    </xf>
    <xf numFmtId="176" fontId="3" fillId="6" borderId="55" xfId="0" applyNumberFormat="1" applyFont="1" applyFill="1" applyBorder="1" applyAlignment="1">
      <alignment vertical="center"/>
    </xf>
    <xf numFmtId="6" fontId="3" fillId="0" borderId="56" xfId="0" applyNumberFormat="1" applyFont="1" applyBorder="1" applyAlignment="1">
      <alignment vertical="center"/>
    </xf>
    <xf numFmtId="0" fontId="3" fillId="0" borderId="57" xfId="0" applyFont="1" applyBorder="1" applyAlignment="1">
      <alignment vertical="center"/>
    </xf>
    <xf numFmtId="6" fontId="2" fillId="0" borderId="60" xfId="0" applyNumberFormat="1" applyFont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5" borderId="62" xfId="0" applyFont="1" applyFill="1" applyBorder="1" applyAlignment="1">
      <alignment vertical="center"/>
    </xf>
    <xf numFmtId="0" fontId="3" fillId="5" borderId="63" xfId="0" applyFont="1" applyFill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3" fillId="0" borderId="54" xfId="0" applyFont="1" applyBorder="1" applyAlignment="1">
      <alignment vertical="center"/>
    </xf>
    <xf numFmtId="0" fontId="3" fillId="0" borderId="64" xfId="0" applyFont="1" applyBorder="1" applyAlignment="1">
      <alignment vertical="center"/>
    </xf>
    <xf numFmtId="0" fontId="3" fillId="0" borderId="37" xfId="0" applyFont="1" applyBorder="1" applyAlignment="1">
      <alignment horizontal="left" vertical="center"/>
    </xf>
    <xf numFmtId="0" fontId="2" fillId="0" borderId="37" xfId="0" applyFont="1" applyBorder="1" applyAlignment="1">
      <alignment vertical="center"/>
    </xf>
    <xf numFmtId="6" fontId="3" fillId="6" borderId="38" xfId="0" applyNumberFormat="1" applyFont="1" applyFill="1" applyBorder="1" applyAlignment="1">
      <alignment vertical="center"/>
    </xf>
    <xf numFmtId="0" fontId="3" fillId="0" borderId="67" xfId="0" applyFont="1" applyBorder="1" applyAlignment="1">
      <alignment vertical="center"/>
    </xf>
    <xf numFmtId="0" fontId="3" fillId="0" borderId="42" xfId="0" applyFont="1" applyBorder="1" applyAlignment="1">
      <alignment horizontal="left" vertical="center"/>
    </xf>
    <xf numFmtId="6" fontId="3" fillId="6" borderId="45" xfId="0" applyNumberFormat="1" applyFont="1" applyFill="1" applyBorder="1" applyAlignment="1">
      <alignment vertical="center"/>
    </xf>
    <xf numFmtId="0" fontId="3" fillId="0" borderId="70" xfId="0" applyFont="1" applyBorder="1" applyAlignment="1">
      <alignment vertical="center"/>
    </xf>
    <xf numFmtId="177" fontId="1" fillId="0" borderId="0" xfId="0" applyNumberFormat="1" applyFont="1" applyAlignment="1">
      <alignment vertical="center"/>
    </xf>
    <xf numFmtId="0" fontId="3" fillId="5" borderId="40" xfId="0" applyFont="1" applyFill="1" applyBorder="1" applyAlignment="1">
      <alignment vertical="center"/>
    </xf>
    <xf numFmtId="0" fontId="3" fillId="0" borderId="52" xfId="0" applyFont="1" applyBorder="1" applyAlignment="1">
      <alignment horizontal="left" vertical="center"/>
    </xf>
    <xf numFmtId="0" fontId="3" fillId="0" borderId="73" xfId="0" applyFont="1" applyBorder="1" applyAlignment="1">
      <alignment vertical="center"/>
    </xf>
    <xf numFmtId="0" fontId="3" fillId="0" borderId="74" xfId="0" applyFont="1" applyBorder="1" applyAlignment="1">
      <alignment vertical="center"/>
    </xf>
    <xf numFmtId="0" fontId="3" fillId="0" borderId="75" xfId="0" applyFont="1" applyBorder="1" applyAlignment="1">
      <alignment vertical="center"/>
    </xf>
    <xf numFmtId="6" fontId="2" fillId="0" borderId="76" xfId="0" applyNumberFormat="1" applyFont="1" applyBorder="1" applyAlignment="1">
      <alignment vertical="center"/>
    </xf>
    <xf numFmtId="0" fontId="3" fillId="0" borderId="61" xfId="0" applyFont="1" applyBorder="1" applyAlignment="1">
      <alignment horizontal="center" vertical="center"/>
    </xf>
    <xf numFmtId="176" fontId="1" fillId="0" borderId="0" xfId="0" applyNumberFormat="1" applyFont="1" applyAlignment="1">
      <alignment vertical="center"/>
    </xf>
    <xf numFmtId="0" fontId="2" fillId="2" borderId="77" xfId="0" applyFont="1" applyFill="1" applyBorder="1" applyAlignment="1">
      <alignment vertical="center"/>
    </xf>
    <xf numFmtId="0" fontId="2" fillId="2" borderId="78" xfId="0" applyFont="1" applyFill="1" applyBorder="1" applyAlignment="1">
      <alignment vertical="center"/>
    </xf>
    <xf numFmtId="0" fontId="2" fillId="2" borderId="79" xfId="0" applyFont="1" applyFill="1" applyBorder="1" applyAlignment="1">
      <alignment vertical="center"/>
    </xf>
    <xf numFmtId="0" fontId="3" fillId="5" borderId="80" xfId="0" applyFont="1" applyFill="1" applyBorder="1" applyAlignment="1">
      <alignment vertical="center"/>
    </xf>
    <xf numFmtId="176" fontId="3" fillId="8" borderId="81" xfId="0" applyNumberFormat="1" applyFont="1" applyFill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5" borderId="82" xfId="0" applyFont="1" applyFill="1" applyBorder="1" applyAlignment="1">
      <alignment vertical="center"/>
    </xf>
    <xf numFmtId="176" fontId="3" fillId="8" borderId="83" xfId="0" applyNumberFormat="1" applyFont="1" applyFill="1" applyBorder="1" applyAlignment="1">
      <alignment vertical="center"/>
    </xf>
    <xf numFmtId="0" fontId="3" fillId="0" borderId="46" xfId="0" applyFont="1" applyBorder="1" applyAlignment="1">
      <alignment vertical="center"/>
    </xf>
    <xf numFmtId="176" fontId="3" fillId="6" borderId="83" xfId="0" applyNumberFormat="1" applyFont="1" applyFill="1" applyBorder="1" applyAlignment="1">
      <alignment vertical="center"/>
    </xf>
    <xf numFmtId="176" fontId="3" fillId="6" borderId="83" xfId="0" applyNumberFormat="1" applyFont="1" applyFill="1" applyBorder="1" applyAlignment="1">
      <alignment vertical="center"/>
    </xf>
    <xf numFmtId="176" fontId="3" fillId="8" borderId="83" xfId="0" applyNumberFormat="1" applyFont="1" applyFill="1" applyBorder="1" applyAlignment="1">
      <alignment vertical="center"/>
    </xf>
    <xf numFmtId="176" fontId="3" fillId="0" borderId="44" xfId="0" applyNumberFormat="1" applyFont="1" applyBorder="1" applyAlignment="1">
      <alignment vertical="center"/>
    </xf>
    <xf numFmtId="0" fontId="3" fillId="0" borderId="84" xfId="0" applyFont="1" applyBorder="1" applyAlignment="1">
      <alignment vertical="center"/>
    </xf>
    <xf numFmtId="0" fontId="3" fillId="5" borderId="85" xfId="0" applyFont="1" applyFill="1" applyBorder="1" applyAlignment="1">
      <alignment vertical="center"/>
    </xf>
    <xf numFmtId="176" fontId="3" fillId="8" borderId="77" xfId="0" applyNumberFormat="1" applyFont="1" applyFill="1" applyBorder="1" applyAlignment="1">
      <alignment vertical="center"/>
    </xf>
    <xf numFmtId="0" fontId="3" fillId="0" borderId="86" xfId="0" applyFont="1" applyBorder="1" applyAlignment="1">
      <alignment vertical="center"/>
    </xf>
    <xf numFmtId="0" fontId="3" fillId="0" borderId="87" xfId="0" applyFont="1" applyBorder="1" applyAlignment="1">
      <alignment vertical="center"/>
    </xf>
    <xf numFmtId="0" fontId="2" fillId="0" borderId="89" xfId="0" applyFont="1" applyBorder="1" applyAlignment="1">
      <alignment vertical="center"/>
    </xf>
    <xf numFmtId="6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7" fillId="2" borderId="1" xfId="0" applyFont="1" applyFill="1" applyBorder="1" applyAlignment="1">
      <alignment vertical="center"/>
    </xf>
    <xf numFmtId="0" fontId="15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15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right" vertical="center"/>
    </xf>
    <xf numFmtId="14" fontId="15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8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14" xfId="0" applyFont="1" applyBorder="1" applyAlignment="1">
      <alignment vertical="center"/>
    </xf>
    <xf numFmtId="0" fontId="15" fillId="4" borderId="18" xfId="0" applyFont="1" applyFill="1" applyBorder="1" applyAlignment="1">
      <alignment vertical="center"/>
    </xf>
    <xf numFmtId="0" fontId="15" fillId="0" borderId="16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14" fontId="16" fillId="0" borderId="16" xfId="0" applyNumberFormat="1" applyFont="1" applyBorder="1" applyAlignment="1">
      <alignment horizontal="left" vertical="center"/>
    </xf>
    <xf numFmtId="14" fontId="15" fillId="0" borderId="16" xfId="0" applyNumberFormat="1" applyFont="1" applyBorder="1" applyAlignment="1">
      <alignment horizontal="left" vertical="center"/>
    </xf>
    <xf numFmtId="0" fontId="15" fillId="0" borderId="21" xfId="0" applyFont="1" applyBorder="1" applyAlignment="1">
      <alignment vertical="center"/>
    </xf>
    <xf numFmtId="14" fontId="16" fillId="0" borderId="75" xfId="0" applyNumberFormat="1" applyFont="1" applyBorder="1" applyAlignment="1">
      <alignment horizontal="left" vertical="center"/>
    </xf>
    <xf numFmtId="14" fontId="15" fillId="0" borderId="75" xfId="0" applyNumberFormat="1" applyFont="1" applyBorder="1" applyAlignment="1">
      <alignment horizontal="left" vertical="center"/>
    </xf>
    <xf numFmtId="0" fontId="15" fillId="0" borderId="75" xfId="0" applyFont="1" applyBorder="1" applyAlignment="1">
      <alignment vertical="center"/>
    </xf>
    <xf numFmtId="0" fontId="15" fillId="0" borderId="92" xfId="0" applyFont="1" applyBorder="1" applyAlignment="1">
      <alignment vertical="center"/>
    </xf>
    <xf numFmtId="0" fontId="7" fillId="2" borderId="26" xfId="0" applyFont="1" applyFill="1" applyBorder="1" applyAlignment="1">
      <alignment vertical="center"/>
    </xf>
    <xf numFmtId="0" fontId="15" fillId="2" borderId="27" xfId="0" applyFont="1" applyFill="1" applyBorder="1" applyAlignment="1">
      <alignment vertical="center"/>
    </xf>
    <xf numFmtId="0" fontId="15" fillId="2" borderId="28" xfId="0" applyFont="1" applyFill="1" applyBorder="1" applyAlignment="1">
      <alignment vertical="center"/>
    </xf>
    <xf numFmtId="0" fontId="15" fillId="5" borderId="62" xfId="0" applyFont="1" applyFill="1" applyBorder="1" applyAlignment="1">
      <alignment vertical="center"/>
    </xf>
    <xf numFmtId="0" fontId="15" fillId="5" borderId="63" xfId="0" applyFont="1" applyFill="1" applyBorder="1" applyAlignment="1">
      <alignment vertical="center"/>
    </xf>
    <xf numFmtId="0" fontId="20" fillId="4" borderId="18" xfId="0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15" fillId="5" borderId="32" xfId="0" applyFont="1" applyFill="1" applyBorder="1" applyAlignment="1">
      <alignment vertical="center"/>
    </xf>
    <xf numFmtId="0" fontId="15" fillId="5" borderId="33" xfId="0" applyFont="1" applyFill="1" applyBorder="1" applyAlignment="1">
      <alignment vertical="center"/>
    </xf>
    <xf numFmtId="0" fontId="15" fillId="0" borderId="34" xfId="0" applyFont="1" applyBorder="1" applyAlignment="1">
      <alignment vertical="center"/>
    </xf>
    <xf numFmtId="176" fontId="15" fillId="0" borderId="37" xfId="0" applyNumberFormat="1" applyFont="1" applyBorder="1" applyAlignment="1">
      <alignment horizontal="right" vertical="center"/>
    </xf>
    <xf numFmtId="176" fontId="15" fillId="0" borderId="35" xfId="0" applyNumberFormat="1" applyFont="1" applyBorder="1" applyAlignment="1">
      <alignment horizontal="right" vertical="center"/>
    </xf>
    <xf numFmtId="176" fontId="15" fillId="0" borderId="37" xfId="0" applyNumberFormat="1" applyFont="1" applyBorder="1" applyAlignment="1">
      <alignment vertical="center"/>
    </xf>
    <xf numFmtId="0" fontId="15" fillId="0" borderId="37" xfId="0" applyFont="1" applyBorder="1" applyAlignment="1">
      <alignment vertical="center"/>
    </xf>
    <xf numFmtId="176" fontId="15" fillId="6" borderId="38" xfId="0" applyNumberFormat="1" applyFont="1" applyFill="1" applyBorder="1" applyAlignment="1">
      <alignment vertical="center"/>
    </xf>
    <xf numFmtId="0" fontId="15" fillId="0" borderId="39" xfId="0" applyFont="1" applyBorder="1" applyAlignment="1">
      <alignment vertical="center"/>
    </xf>
    <xf numFmtId="0" fontId="15" fillId="5" borderId="40" xfId="0" applyFont="1" applyFill="1" applyBorder="1" applyAlignment="1">
      <alignment vertical="center"/>
    </xf>
    <xf numFmtId="0" fontId="15" fillId="0" borderId="41" xfId="0" applyFont="1" applyBorder="1" applyAlignment="1">
      <alignment vertical="center"/>
    </xf>
    <xf numFmtId="176" fontId="15" fillId="0" borderId="42" xfId="0" applyNumberFormat="1" applyFont="1" applyBorder="1" applyAlignment="1">
      <alignment horizontal="right" vertical="center"/>
    </xf>
    <xf numFmtId="176" fontId="15" fillId="0" borderId="42" xfId="0" applyNumberFormat="1" applyFont="1" applyBorder="1" applyAlignment="1">
      <alignment vertical="center"/>
    </xf>
    <xf numFmtId="0" fontId="15" fillId="0" borderId="42" xfId="0" applyFont="1" applyBorder="1" applyAlignment="1">
      <alignment vertical="center"/>
    </xf>
    <xf numFmtId="176" fontId="15" fillId="6" borderId="45" xfId="0" applyNumberFormat="1" applyFont="1" applyFill="1" applyBorder="1" applyAlignment="1">
      <alignment vertical="center"/>
    </xf>
    <xf numFmtId="0" fontId="15" fillId="0" borderId="46" xfId="0" applyFont="1" applyBorder="1" applyAlignment="1">
      <alignment vertical="center"/>
    </xf>
    <xf numFmtId="0" fontId="15" fillId="5" borderId="49" xfId="0" applyFont="1" applyFill="1" applyBorder="1" applyAlignment="1">
      <alignment vertical="center"/>
    </xf>
    <xf numFmtId="0" fontId="15" fillId="8" borderId="50" xfId="0" applyFont="1" applyFill="1" applyBorder="1" applyAlignment="1">
      <alignment vertical="center"/>
    </xf>
    <xf numFmtId="0" fontId="15" fillId="0" borderId="51" xfId="0" applyFont="1" applyBorder="1" applyAlignment="1">
      <alignment vertical="center"/>
    </xf>
    <xf numFmtId="176" fontId="15" fillId="0" borderId="52" xfId="0" applyNumberFormat="1" applyFont="1" applyBorder="1" applyAlignment="1">
      <alignment horizontal="right" vertical="center"/>
    </xf>
    <xf numFmtId="176" fontId="15" fillId="0" borderId="52" xfId="0" applyNumberFormat="1" applyFont="1" applyBorder="1" applyAlignment="1">
      <alignment vertical="center"/>
    </xf>
    <xf numFmtId="0" fontId="15" fillId="0" borderId="52" xfId="0" applyFont="1" applyBorder="1" applyAlignment="1">
      <alignment vertical="center"/>
    </xf>
    <xf numFmtId="0" fontId="15" fillId="0" borderId="44" xfId="0" applyFont="1" applyBorder="1" applyAlignment="1">
      <alignment vertical="center"/>
    </xf>
    <xf numFmtId="0" fontId="15" fillId="0" borderId="56" xfId="0" applyFont="1" applyBorder="1" applyAlignment="1">
      <alignment vertical="center"/>
    </xf>
    <xf numFmtId="0" fontId="15" fillId="0" borderId="57" xfId="0" applyFont="1" applyBorder="1" applyAlignment="1">
      <alignment vertical="center"/>
    </xf>
    <xf numFmtId="176" fontId="22" fillId="0" borderId="60" xfId="0" applyNumberFormat="1" applyFont="1" applyBorder="1" applyAlignment="1">
      <alignment vertical="center"/>
    </xf>
    <xf numFmtId="0" fontId="15" fillId="0" borderId="61" xfId="0" applyFont="1" applyBorder="1" applyAlignment="1">
      <alignment vertical="center"/>
    </xf>
    <xf numFmtId="0" fontId="15" fillId="0" borderId="54" xfId="0" applyFont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0" fillId="0" borderId="93" xfId="0" applyFont="1" applyBorder="1" applyAlignment="1">
      <alignment vertical="center"/>
    </xf>
    <xf numFmtId="0" fontId="21" fillId="0" borderId="94" xfId="0" applyFont="1" applyBorder="1" applyAlignment="1">
      <alignment vertical="center"/>
    </xf>
    <xf numFmtId="0" fontId="0" fillId="0" borderId="94" xfId="0" applyFont="1" applyBorder="1" applyAlignment="1">
      <alignment vertical="center"/>
    </xf>
    <xf numFmtId="0" fontId="15" fillId="0" borderId="37" xfId="0" applyFont="1" applyBorder="1" applyAlignment="1">
      <alignment horizontal="left" vertical="center"/>
    </xf>
    <xf numFmtId="0" fontId="22" fillId="0" borderId="37" xfId="0" applyFont="1" applyBorder="1" applyAlignment="1">
      <alignment vertical="center"/>
    </xf>
    <xf numFmtId="0" fontId="15" fillId="0" borderId="67" xfId="0" applyFont="1" applyBorder="1" applyAlignment="1">
      <alignment vertical="center"/>
    </xf>
    <xf numFmtId="0" fontId="15" fillId="0" borderId="42" xfId="0" applyFont="1" applyBorder="1" applyAlignment="1">
      <alignment horizontal="left" vertical="center"/>
    </xf>
    <xf numFmtId="0" fontId="15" fillId="0" borderId="70" xfId="0" applyFont="1" applyBorder="1" applyAlignment="1">
      <alignment vertical="center"/>
    </xf>
    <xf numFmtId="0" fontId="15" fillId="0" borderId="52" xfId="0" applyFont="1" applyBorder="1" applyAlignment="1">
      <alignment horizontal="left" vertical="center"/>
    </xf>
    <xf numFmtId="176" fontId="15" fillId="6" borderId="55" xfId="0" applyNumberFormat="1" applyFont="1" applyFill="1" applyBorder="1" applyAlignment="1">
      <alignment vertical="center"/>
    </xf>
    <xf numFmtId="0" fontId="15" fillId="0" borderId="73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15" fillId="0" borderId="74" xfId="0" applyFont="1" applyBorder="1" applyAlignment="1">
      <alignment vertical="center"/>
    </xf>
    <xf numFmtId="176" fontId="22" fillId="0" borderId="76" xfId="0" applyNumberFormat="1" applyFont="1" applyBorder="1" applyAlignment="1">
      <alignment vertical="center"/>
    </xf>
    <xf numFmtId="0" fontId="15" fillId="0" borderId="89" xfId="0" applyFont="1" applyBorder="1" applyAlignment="1">
      <alignment vertical="center"/>
    </xf>
    <xf numFmtId="0" fontId="7" fillId="2" borderId="77" xfId="0" applyFont="1" applyFill="1" applyBorder="1" applyAlignment="1">
      <alignment vertical="center"/>
    </xf>
    <xf numFmtId="0" fontId="22" fillId="2" borderId="78" xfId="0" applyFont="1" applyFill="1" applyBorder="1" applyAlignment="1">
      <alignment vertical="center"/>
    </xf>
    <xf numFmtId="0" fontId="22" fillId="2" borderId="79" xfId="0" applyFont="1" applyFill="1" applyBorder="1" applyAlignment="1">
      <alignment vertical="center"/>
    </xf>
    <xf numFmtId="0" fontId="15" fillId="5" borderId="80" xfId="0" applyFont="1" applyFill="1" applyBorder="1" applyAlignment="1">
      <alignment vertical="center"/>
    </xf>
    <xf numFmtId="0" fontId="21" fillId="0" borderId="37" xfId="0" applyFont="1" applyBorder="1" applyAlignment="1">
      <alignment vertical="center"/>
    </xf>
    <xf numFmtId="176" fontId="15" fillId="8" borderId="81" xfId="0" applyNumberFormat="1" applyFont="1" applyFill="1" applyBorder="1" applyAlignment="1">
      <alignment vertical="center"/>
    </xf>
    <xf numFmtId="0" fontId="15" fillId="5" borderId="82" xfId="0" applyFont="1" applyFill="1" applyBorder="1" applyAlignment="1">
      <alignment vertical="center"/>
    </xf>
    <xf numFmtId="0" fontId="21" fillId="0" borderId="42" xfId="0" applyFont="1" applyBorder="1" applyAlignment="1">
      <alignment vertical="center"/>
    </xf>
    <xf numFmtId="176" fontId="15" fillId="8" borderId="83" xfId="0" applyNumberFormat="1" applyFont="1" applyFill="1" applyBorder="1" applyAlignment="1">
      <alignment vertical="center"/>
    </xf>
    <xf numFmtId="0" fontId="15" fillId="5" borderId="85" xfId="0" applyFont="1" applyFill="1" applyBorder="1" applyAlignment="1">
      <alignment vertical="center"/>
    </xf>
    <xf numFmtId="0" fontId="15" fillId="0" borderId="50" xfId="0" applyFont="1" applyBorder="1" applyAlignment="1">
      <alignment vertical="center"/>
    </xf>
    <xf numFmtId="0" fontId="21" fillId="0" borderId="16" xfId="0" applyFont="1" applyBorder="1" applyAlignment="1">
      <alignment vertical="center"/>
    </xf>
    <xf numFmtId="176" fontId="15" fillId="0" borderId="51" xfId="0" applyNumberFormat="1" applyFont="1" applyBorder="1" applyAlignment="1">
      <alignment vertical="center"/>
    </xf>
    <xf numFmtId="0" fontId="15" fillId="0" borderId="97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3" fillId="4" borderId="15" xfId="0" applyFont="1" applyFill="1" applyBorder="1" applyAlignment="1">
      <alignment vertical="center"/>
    </xf>
    <xf numFmtId="0" fontId="4" fillId="0" borderId="16" xfId="0" applyFont="1" applyBorder="1"/>
    <xf numFmtId="0" fontId="4" fillId="0" borderId="17" xfId="0" applyFont="1" applyBorder="1"/>
    <xf numFmtId="0" fontId="3" fillId="4" borderId="15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right" vertical="center"/>
    </xf>
    <xf numFmtId="0" fontId="4" fillId="0" borderId="3" xfId="0" applyFont="1" applyBorder="1"/>
    <xf numFmtId="14" fontId="3" fillId="2" borderId="2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left" vertical="center"/>
    </xf>
    <xf numFmtId="0" fontId="4" fillId="0" borderId="5" xfId="0" applyFont="1" applyBorder="1"/>
    <xf numFmtId="0" fontId="3" fillId="5" borderId="6" xfId="0" applyFont="1" applyFill="1" applyBorder="1" applyAlignment="1">
      <alignment horizontal="center" vertical="center"/>
    </xf>
    <xf numFmtId="0" fontId="4" fillId="0" borderId="7" xfId="0" applyFont="1" applyBorder="1"/>
    <xf numFmtId="0" fontId="3" fillId="4" borderId="9" xfId="0" applyFont="1" applyFill="1" applyBorder="1" applyAlignment="1">
      <alignment horizontal="left" vertical="center"/>
    </xf>
    <xf numFmtId="0" fontId="4" fillId="0" borderId="10" xfId="0" applyFont="1" applyBorder="1"/>
    <xf numFmtId="0" fontId="4" fillId="0" borderId="11" xfId="0" applyFont="1" applyBorder="1"/>
    <xf numFmtId="0" fontId="3" fillId="5" borderId="12" xfId="0" applyFont="1" applyFill="1" applyBorder="1" applyAlignment="1">
      <alignment horizontal="center" vertical="center"/>
    </xf>
    <xf numFmtId="0" fontId="4" fillId="0" borderId="13" xfId="0" applyFont="1" applyBorder="1"/>
    <xf numFmtId="0" fontId="3" fillId="5" borderId="19" xfId="0" applyFont="1" applyFill="1" applyBorder="1" applyAlignment="1">
      <alignment horizontal="center" vertical="center"/>
    </xf>
    <xf numFmtId="0" fontId="4" fillId="0" borderId="20" xfId="0" applyFont="1" applyBorder="1"/>
    <xf numFmtId="14" fontId="3" fillId="4" borderId="22" xfId="0" applyNumberFormat="1" applyFont="1" applyFill="1" applyBorder="1" applyAlignment="1">
      <alignment horizontal="center" vertical="center"/>
    </xf>
    <xf numFmtId="0" fontId="4" fillId="0" borderId="23" xfId="0" applyFont="1" applyBorder="1"/>
    <xf numFmtId="0" fontId="4" fillId="0" borderId="24" xfId="0" applyFont="1" applyBorder="1"/>
    <xf numFmtId="0" fontId="3" fillId="0" borderId="25" xfId="0" applyFont="1" applyBorder="1" applyAlignment="1">
      <alignment vertical="center"/>
    </xf>
    <xf numFmtId="0" fontId="4" fillId="0" borderId="25" xfId="0" applyFont="1" applyBorder="1"/>
    <xf numFmtId="0" fontId="3" fillId="5" borderId="29" xfId="0" applyFont="1" applyFill="1" applyBorder="1" applyAlignment="1">
      <alignment horizontal="left" vertical="center"/>
    </xf>
    <xf numFmtId="0" fontId="4" fillId="0" borderId="30" xfId="0" applyFont="1" applyBorder="1"/>
    <xf numFmtId="0" fontId="3" fillId="6" borderId="15" xfId="0" applyFont="1" applyFill="1" applyBorder="1" applyAlignment="1">
      <alignment horizontal="center" vertical="center"/>
    </xf>
    <xf numFmtId="0" fontId="4" fillId="0" borderId="31" xfId="0" applyFont="1" applyBorder="1"/>
    <xf numFmtId="0" fontId="3" fillId="5" borderId="58" xfId="0" applyFont="1" applyFill="1" applyBorder="1" applyAlignment="1">
      <alignment horizontal="center" vertical="center"/>
    </xf>
    <xf numFmtId="0" fontId="4" fillId="0" borderId="59" xfId="0" applyFont="1" applyBorder="1"/>
    <xf numFmtId="176" fontId="3" fillId="4" borderId="65" xfId="0" applyNumberFormat="1" applyFont="1" applyFill="1" applyBorder="1" applyAlignment="1">
      <alignment horizontal="right" vertical="center"/>
    </xf>
    <xf numFmtId="0" fontId="4" fillId="0" borderId="66" xfId="0" applyFont="1" applyBorder="1"/>
    <xf numFmtId="0" fontId="7" fillId="9" borderId="58" xfId="0" applyFont="1" applyFill="1" applyBorder="1" applyAlignment="1">
      <alignment horizontal="center" vertical="center"/>
    </xf>
    <xf numFmtId="6" fontId="2" fillId="0" borderId="76" xfId="0" applyNumberFormat="1" applyFont="1" applyBorder="1" applyAlignment="1">
      <alignment horizontal="right" vertical="center"/>
    </xf>
    <xf numFmtId="0" fontId="4" fillId="0" borderId="88" xfId="0" applyFont="1" applyBorder="1"/>
    <xf numFmtId="6" fontId="1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11" fillId="4" borderId="2" xfId="0" applyFont="1" applyFill="1" applyBorder="1" applyAlignment="1">
      <alignment horizontal="center" vertical="center"/>
    </xf>
    <xf numFmtId="0" fontId="4" fillId="0" borderId="90" xfId="0" applyFont="1" applyBorder="1"/>
    <xf numFmtId="176" fontId="3" fillId="4" borderId="68" xfId="0" applyNumberFormat="1" applyFont="1" applyFill="1" applyBorder="1" applyAlignment="1">
      <alignment horizontal="right" vertical="center"/>
    </xf>
    <xf numFmtId="0" fontId="4" fillId="0" borderId="69" xfId="0" applyFont="1" applyBorder="1"/>
    <xf numFmtId="176" fontId="3" fillId="4" borderId="71" xfId="0" applyNumberFormat="1" applyFont="1" applyFill="1" applyBorder="1" applyAlignment="1">
      <alignment horizontal="right" vertical="center"/>
    </xf>
    <xf numFmtId="0" fontId="4" fillId="0" borderId="72" xfId="0" applyFont="1" applyBorder="1"/>
    <xf numFmtId="0" fontId="17" fillId="2" borderId="2" xfId="0" applyFont="1" applyFill="1" applyBorder="1" applyAlignment="1">
      <alignment horizontal="right" vertical="center"/>
    </xf>
    <xf numFmtId="14" fontId="15" fillId="2" borderId="2" xfId="0" applyNumberFormat="1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left" vertical="center"/>
    </xf>
    <xf numFmtId="0" fontId="19" fillId="4" borderId="2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right" vertical="center"/>
    </xf>
    <xf numFmtId="0" fontId="16" fillId="4" borderId="9" xfId="0" applyFont="1" applyFill="1" applyBorder="1" applyAlignment="1">
      <alignment horizontal="left" vertical="center"/>
    </xf>
    <xf numFmtId="0" fontId="15" fillId="5" borderId="12" xfId="0" applyFont="1" applyFill="1" applyBorder="1" applyAlignment="1">
      <alignment horizontal="right" vertical="center"/>
    </xf>
    <xf numFmtId="176" fontId="15" fillId="4" borderId="68" xfId="0" applyNumberFormat="1" applyFont="1" applyFill="1" applyBorder="1" applyAlignment="1">
      <alignment horizontal="right" vertical="center"/>
    </xf>
    <xf numFmtId="176" fontId="15" fillId="8" borderId="71" xfId="0" applyNumberFormat="1" applyFont="1" applyFill="1" applyBorder="1" applyAlignment="1">
      <alignment horizontal="right" vertical="center"/>
    </xf>
    <xf numFmtId="0" fontId="15" fillId="5" borderId="58" xfId="0" applyFont="1" applyFill="1" applyBorder="1" applyAlignment="1">
      <alignment horizontal="center" vertical="center"/>
    </xf>
    <xf numFmtId="0" fontId="2" fillId="9" borderId="58" xfId="0" applyFont="1" applyFill="1" applyBorder="1" applyAlignment="1">
      <alignment horizontal="center" vertical="center"/>
    </xf>
    <xf numFmtId="176" fontId="2" fillId="0" borderId="76" xfId="0" applyNumberFormat="1" applyFont="1" applyBorder="1" applyAlignment="1">
      <alignment horizontal="right" vertical="center"/>
    </xf>
    <xf numFmtId="14" fontId="15" fillId="4" borderId="15" xfId="0" applyNumberFormat="1" applyFont="1" applyFill="1" applyBorder="1" applyAlignment="1">
      <alignment horizontal="left" vertical="center"/>
    </xf>
    <xf numFmtId="0" fontId="15" fillId="5" borderId="19" xfId="0" applyFont="1" applyFill="1" applyBorder="1" applyAlignment="1">
      <alignment horizontal="right" vertical="center"/>
    </xf>
    <xf numFmtId="14" fontId="15" fillId="4" borderId="4" xfId="0" applyNumberFormat="1" applyFont="1" applyFill="1" applyBorder="1" applyAlignment="1">
      <alignment horizontal="left" vertical="center"/>
    </xf>
    <xf numFmtId="0" fontId="4" fillId="0" borderId="91" xfId="0" applyFont="1" applyBorder="1"/>
    <xf numFmtId="176" fontId="15" fillId="4" borderId="95" xfId="0" applyNumberFormat="1" applyFont="1" applyFill="1" applyBorder="1" applyAlignment="1">
      <alignment horizontal="right" vertical="center"/>
    </xf>
    <xf numFmtId="0" fontId="4" fillId="0" borderId="96" xfId="0" applyFont="1" applyBorder="1"/>
    <xf numFmtId="0" fontId="33" fillId="0" borderId="0" xfId="0" applyFont="1" applyAlignment="1">
      <alignment vertical="center"/>
    </xf>
    <xf numFmtId="0" fontId="34" fillId="4" borderId="2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52</xdr:row>
      <xdr:rowOff>247650</xdr:rowOff>
    </xdr:from>
    <xdr:ext cx="3667125" cy="9715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257175</xdr:colOff>
      <xdr:row>9</xdr:row>
      <xdr:rowOff>0</xdr:rowOff>
    </xdr:from>
    <xdr:ext cx="990600" cy="6572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855463" y="3460913"/>
          <a:ext cx="981075" cy="638175"/>
        </a:xfrm>
        <a:prstGeom prst="wedgeRoundRectCallout">
          <a:avLst>
            <a:gd name="adj1" fmla="val -75150"/>
            <a:gd name="adj2" fmla="val 36933"/>
            <a:gd name="adj3" fmla="val 16667"/>
          </a:avLst>
        </a:prstGeom>
        <a:solidFill>
          <a:schemeClr val="lt1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 b="1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TOTAL DE DIAS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 b="1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*SE ENTRAR DIA 1, COLOCAR 0 DIAS</a:t>
          </a:r>
          <a:endParaRPr sz="900" b="1">
            <a:solidFill>
              <a:srgbClr val="FF0000"/>
            </a:solidFill>
          </a:endParaRPr>
        </a:p>
      </xdr:txBody>
    </xdr:sp>
    <xdr:clientData fLocksWithSheet="0"/>
  </xdr:oneCellAnchor>
  <xdr:oneCellAnchor>
    <xdr:from>
      <xdr:col>6</xdr:col>
      <xdr:colOff>428625</xdr:colOff>
      <xdr:row>18</xdr:row>
      <xdr:rowOff>28575</xdr:rowOff>
    </xdr:from>
    <xdr:ext cx="1076325" cy="1905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812600" y="3689513"/>
          <a:ext cx="1066800" cy="180975"/>
        </a:xfrm>
        <a:prstGeom prst="wedgeRoundRectCallout">
          <a:avLst>
            <a:gd name="adj1" fmla="val -711"/>
            <a:gd name="adj2" fmla="val 101310"/>
            <a:gd name="adj3" fmla="val 16667"/>
          </a:avLst>
        </a:prstGeom>
        <a:solidFill>
          <a:schemeClr val="lt1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TOTAL DE MESES</a:t>
          </a:r>
          <a:endParaRPr sz="1100" b="1">
            <a:solidFill>
              <a:srgbClr val="FF0000"/>
            </a:solidFill>
          </a:endParaRPr>
        </a:p>
      </xdr:txBody>
    </xdr:sp>
    <xdr:clientData fLocksWithSheet="0"/>
  </xdr:oneCellAnchor>
  <xdr:oneCellAnchor>
    <xdr:from>
      <xdr:col>6</xdr:col>
      <xdr:colOff>76200</xdr:colOff>
      <xdr:row>9</xdr:row>
      <xdr:rowOff>161925</xdr:rowOff>
    </xdr:from>
    <xdr:ext cx="1276350" cy="2286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717350" y="3670463"/>
          <a:ext cx="1257300" cy="219075"/>
        </a:xfrm>
        <a:prstGeom prst="wedgeRoundRectCallout">
          <a:avLst>
            <a:gd name="adj1" fmla="val -50882"/>
            <a:gd name="adj2" fmla="val 154311"/>
            <a:gd name="adj3" fmla="val 16667"/>
          </a:avLst>
        </a:prstGeom>
        <a:solidFill>
          <a:schemeClr val="lt1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MÊS EQUIVALENTE</a:t>
          </a:r>
          <a:endParaRPr sz="1100" b="1">
            <a:solidFill>
              <a:srgbClr val="FF0000"/>
            </a:solidFill>
          </a:endParaRPr>
        </a:p>
      </xdr:txBody>
    </xdr:sp>
    <xdr:clientData fLocksWithSheet="0"/>
  </xdr:oneCellAnchor>
  <xdr:oneCellAnchor>
    <xdr:from>
      <xdr:col>2</xdr:col>
      <xdr:colOff>485775</xdr:colOff>
      <xdr:row>17</xdr:row>
      <xdr:rowOff>142875</xdr:rowOff>
    </xdr:from>
    <xdr:ext cx="1228725" cy="2190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4736400" y="3675225"/>
          <a:ext cx="1219200" cy="209550"/>
        </a:xfrm>
        <a:prstGeom prst="wedgeRoundRectCallout">
          <a:avLst>
            <a:gd name="adj1" fmla="val 37249"/>
            <a:gd name="adj2" fmla="val 89624"/>
            <a:gd name="adj3" fmla="val 16667"/>
          </a:avLst>
        </a:prstGeom>
        <a:solidFill>
          <a:schemeClr val="lt1"/>
        </a:solidFill>
        <a:ln w="127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MÊS EQUIVALENTE</a:t>
          </a:r>
          <a:endParaRPr sz="1100" b="1">
            <a:solidFill>
              <a:srgbClr val="FF0000"/>
            </a:solidFill>
          </a:endParaRP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topLeftCell="A16" workbookViewId="0">
      <selection activeCell="T29" sqref="T29"/>
    </sheetView>
  </sheetViews>
  <sheetFormatPr defaultColWidth="12.6640625" defaultRowHeight="15" customHeight="1"/>
  <cols>
    <col min="1" max="1" width="0.5" customWidth="1"/>
    <col min="2" max="2" width="3" customWidth="1"/>
    <col min="3" max="3" width="23.9140625" customWidth="1"/>
    <col min="4" max="4" width="1" customWidth="1"/>
    <col min="5" max="5" width="4.6640625" customWidth="1"/>
    <col min="6" max="6" width="7" customWidth="1"/>
    <col min="7" max="7" width="6.25" customWidth="1"/>
    <col min="8" max="8" width="4.4140625" customWidth="1"/>
    <col min="9" max="9" width="6.75" customWidth="1"/>
    <col min="10" max="10" width="3.5" customWidth="1"/>
    <col min="11" max="11" width="3.75" customWidth="1"/>
    <col min="12" max="12" width="2.9140625" customWidth="1"/>
    <col min="13" max="13" width="3.25" customWidth="1"/>
    <col min="14" max="14" width="3.9140625" customWidth="1"/>
    <col min="15" max="15" width="12.75" customWidth="1"/>
    <col min="16" max="16" width="18" customWidth="1"/>
    <col min="17" max="17" width="4.33203125" customWidth="1"/>
    <col min="18" max="18" width="7.9140625" customWidth="1"/>
    <col min="19" max="19" width="6.75" hidden="1" customWidth="1"/>
    <col min="20" max="20" width="11.4140625" customWidth="1"/>
    <col min="21" max="21" width="24" customWidth="1"/>
    <col min="22" max="24" width="6.9140625" customWidth="1"/>
    <col min="25" max="26" width="6.75" customWidth="1"/>
  </cols>
  <sheetData>
    <row r="1" spans="1:26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>
      <c r="A2" s="1"/>
      <c r="B2" s="2" t="s">
        <v>0</v>
      </c>
      <c r="C2" s="2"/>
      <c r="D2" s="3"/>
      <c r="E2" s="3"/>
      <c r="F2" s="3"/>
      <c r="G2" s="3"/>
      <c r="H2" s="3"/>
      <c r="I2" s="3"/>
      <c r="J2" s="3"/>
      <c r="K2" s="3"/>
      <c r="L2" s="3"/>
      <c r="M2" s="219" t="s">
        <v>1</v>
      </c>
      <c r="N2" s="220"/>
      <c r="O2" s="221">
        <v>44518</v>
      </c>
      <c r="P2" s="220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6" customHeight="1">
      <c r="A3" s="1"/>
      <c r="B3" s="4"/>
      <c r="C3" s="4"/>
      <c r="D3" s="5"/>
      <c r="E3" s="5"/>
      <c r="F3" s="5"/>
      <c r="G3" s="5"/>
      <c r="H3" s="5"/>
      <c r="I3" s="5"/>
      <c r="J3" s="5"/>
      <c r="K3" s="5"/>
      <c r="L3" s="5"/>
      <c r="M3" s="6"/>
      <c r="N3" s="6"/>
      <c r="O3" s="7"/>
      <c r="P3" s="8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>
      <c r="A4" s="1"/>
      <c r="B4" s="222" t="s">
        <v>2</v>
      </c>
      <c r="C4" s="223"/>
      <c r="D4" s="9"/>
      <c r="E4" s="10"/>
      <c r="F4" s="10"/>
      <c r="G4" s="10"/>
      <c r="H4" s="10"/>
      <c r="I4" s="10"/>
      <c r="J4" s="10"/>
      <c r="K4" s="10"/>
      <c r="L4" s="10"/>
      <c r="M4" s="10"/>
      <c r="N4" s="10"/>
      <c r="O4" s="11"/>
      <c r="P4" s="10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1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"/>
      <c r="B6" s="224" t="s">
        <v>3</v>
      </c>
      <c r="C6" s="225"/>
      <c r="D6" s="12"/>
      <c r="E6" s="226" t="s">
        <v>4</v>
      </c>
      <c r="F6" s="227"/>
      <c r="G6" s="227"/>
      <c r="H6" s="227"/>
      <c r="I6" s="227"/>
      <c r="J6" s="227"/>
      <c r="K6" s="228"/>
      <c r="L6" s="13"/>
      <c r="M6" s="10"/>
      <c r="N6" s="10"/>
      <c r="O6" s="10"/>
      <c r="P6" s="10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1"/>
      <c r="B7" s="229" t="s">
        <v>5</v>
      </c>
      <c r="C7" s="230"/>
      <c r="D7" s="14"/>
      <c r="E7" s="215">
        <v>202</v>
      </c>
      <c r="F7" s="216"/>
      <c r="G7" s="216"/>
      <c r="H7" s="216"/>
      <c r="I7" s="216"/>
      <c r="J7" s="216"/>
      <c r="K7" s="217"/>
      <c r="L7" s="10"/>
      <c r="M7" s="10"/>
      <c r="N7" s="10"/>
      <c r="O7" s="10"/>
      <c r="P7" s="10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1"/>
      <c r="B8" s="229" t="s">
        <v>6</v>
      </c>
      <c r="C8" s="230"/>
      <c r="D8" s="14"/>
      <c r="E8" s="15" t="s">
        <v>7</v>
      </c>
      <c r="F8" s="16">
        <v>2021</v>
      </c>
      <c r="G8" s="17" t="s">
        <v>8</v>
      </c>
      <c r="H8" s="16">
        <v>11</v>
      </c>
      <c r="I8" s="18" t="s">
        <v>9</v>
      </c>
      <c r="J8" s="218">
        <v>29</v>
      </c>
      <c r="K8" s="217"/>
      <c r="L8" s="10"/>
      <c r="M8" s="10"/>
      <c r="N8" s="10"/>
      <c r="O8" s="10"/>
      <c r="P8" s="10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>
      <c r="A9" s="1"/>
      <c r="B9" s="231" t="s">
        <v>10</v>
      </c>
      <c r="C9" s="232"/>
      <c r="D9" s="19"/>
      <c r="E9" s="233">
        <v>44555</v>
      </c>
      <c r="F9" s="234"/>
      <c r="G9" s="234"/>
      <c r="H9" s="234"/>
      <c r="I9" s="234"/>
      <c r="J9" s="234"/>
      <c r="K9" s="235"/>
      <c r="L9" s="10"/>
      <c r="M9" s="10"/>
      <c r="N9" s="10"/>
      <c r="O9" s="10"/>
      <c r="P9" s="10"/>
      <c r="Q9" s="1"/>
      <c r="R9" s="1"/>
      <c r="S9" s="1"/>
      <c r="T9" s="20" t="s">
        <v>11</v>
      </c>
      <c r="U9" s="1"/>
      <c r="V9" s="1"/>
      <c r="W9" s="1"/>
      <c r="X9" s="1"/>
      <c r="Y9" s="1"/>
      <c r="Z9" s="1"/>
    </row>
    <row r="10" spans="1:26" ht="28.5" customHeight="1">
      <c r="A10" s="1"/>
      <c r="B10" s="10"/>
      <c r="C10" s="10"/>
      <c r="D10" s="10"/>
      <c r="E10" s="10"/>
      <c r="F10" s="10"/>
      <c r="G10" s="10"/>
      <c r="H10" s="10"/>
      <c r="I10" s="10"/>
      <c r="J10" s="236" t="s">
        <v>12</v>
      </c>
      <c r="K10" s="237"/>
      <c r="L10" s="21">
        <f>SUM(H8)</f>
        <v>11</v>
      </c>
      <c r="M10" s="10" t="s">
        <v>13</v>
      </c>
      <c r="N10" s="22">
        <v>30</v>
      </c>
      <c r="O10" s="10" t="s">
        <v>14</v>
      </c>
      <c r="P10" s="10"/>
      <c r="Q10" s="1"/>
      <c r="R10" s="1"/>
      <c r="S10" s="1"/>
      <c r="T10" s="23" t="s">
        <v>15</v>
      </c>
      <c r="U10" s="23"/>
      <c r="V10" s="23"/>
      <c r="W10" s="23"/>
      <c r="X10" s="23"/>
      <c r="Y10" s="1"/>
      <c r="Z10" s="1"/>
    </row>
    <row r="11" spans="1:26" ht="15.75" customHeight="1">
      <c r="A11" s="1"/>
      <c r="B11" s="24" t="s">
        <v>16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>
      <c r="A12" s="1"/>
      <c r="B12" s="238" t="s">
        <v>17</v>
      </c>
      <c r="C12" s="239"/>
      <c r="D12" s="14"/>
      <c r="E12" s="27" t="s">
        <v>18</v>
      </c>
      <c r="F12" s="27"/>
      <c r="G12" s="28"/>
      <c r="H12" s="240">
        <f>SUM(H8)</f>
        <v>11</v>
      </c>
      <c r="I12" s="216"/>
      <c r="J12" s="241"/>
      <c r="K12" s="27"/>
      <c r="L12" s="27" t="s">
        <v>19</v>
      </c>
      <c r="M12" s="27"/>
      <c r="N12" s="27"/>
      <c r="O12" s="29">
        <f>SUM(N10-J8)+1</f>
        <v>2</v>
      </c>
      <c r="P12" s="30" t="s">
        <v>20</v>
      </c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>
      <c r="A13" s="1"/>
      <c r="B13" s="31"/>
      <c r="C13" s="32" t="s">
        <v>21</v>
      </c>
      <c r="D13" s="33"/>
      <c r="E13" s="34" t="s">
        <v>9</v>
      </c>
      <c r="F13" s="35">
        <f>SUM(J8)</f>
        <v>29</v>
      </c>
      <c r="G13" s="36" t="s">
        <v>22</v>
      </c>
      <c r="H13" s="37"/>
      <c r="I13" s="38" t="s">
        <v>23</v>
      </c>
      <c r="J13" s="39" t="s">
        <v>9</v>
      </c>
      <c r="K13" s="40">
        <f>SUM(N10)</f>
        <v>30</v>
      </c>
      <c r="L13" s="41"/>
      <c r="M13" s="41"/>
      <c r="N13" s="41"/>
      <c r="O13" s="42">
        <v>4980</v>
      </c>
      <c r="P13" s="43" t="s">
        <v>24</v>
      </c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>
      <c r="A14" s="1"/>
      <c r="B14" s="31"/>
      <c r="C14" s="44" t="s">
        <v>25</v>
      </c>
      <c r="D14" s="45"/>
      <c r="E14" s="46" t="s">
        <v>9</v>
      </c>
      <c r="F14" s="47">
        <f>SUM(J8)</f>
        <v>29</v>
      </c>
      <c r="G14" s="48" t="s">
        <v>22</v>
      </c>
      <c r="H14" s="48"/>
      <c r="I14" s="49" t="s">
        <v>23</v>
      </c>
      <c r="J14" s="50" t="s">
        <v>9</v>
      </c>
      <c r="K14" s="51">
        <f t="shared" ref="K14:K18" si="0">SUM(N10)</f>
        <v>30</v>
      </c>
      <c r="L14" s="52"/>
      <c r="M14" s="52"/>
      <c r="N14" s="52"/>
      <c r="O14" s="53"/>
      <c r="P14" s="54" t="s">
        <v>24</v>
      </c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>
      <c r="A15" s="1"/>
      <c r="B15" s="31"/>
      <c r="C15" s="44" t="s">
        <v>26</v>
      </c>
      <c r="D15" s="45"/>
      <c r="E15" s="55" t="s">
        <v>9</v>
      </c>
      <c r="F15" s="47">
        <f>SUM(J8)</f>
        <v>29</v>
      </c>
      <c r="G15" s="48" t="s">
        <v>22</v>
      </c>
      <c r="H15" s="48"/>
      <c r="I15" s="49" t="s">
        <v>23</v>
      </c>
      <c r="J15" s="50" t="s">
        <v>9</v>
      </c>
      <c r="K15" s="51">
        <f t="shared" si="0"/>
        <v>0</v>
      </c>
      <c r="L15" s="52"/>
      <c r="M15" s="52"/>
      <c r="N15" s="52"/>
      <c r="O15" s="53"/>
      <c r="P15" s="54" t="s">
        <v>24</v>
      </c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>
      <c r="A16" s="1"/>
      <c r="B16" s="31"/>
      <c r="C16" s="44" t="s">
        <v>27</v>
      </c>
      <c r="D16" s="45"/>
      <c r="E16" s="46" t="s">
        <v>9</v>
      </c>
      <c r="F16" s="47">
        <f>SUM(J8)</f>
        <v>29</v>
      </c>
      <c r="G16" s="48" t="s">
        <v>22</v>
      </c>
      <c r="H16" s="48"/>
      <c r="I16" s="49" t="s">
        <v>23</v>
      </c>
      <c r="J16" s="50" t="s">
        <v>9</v>
      </c>
      <c r="K16" s="51">
        <f t="shared" si="0"/>
        <v>0</v>
      </c>
      <c r="L16" s="52"/>
      <c r="M16" s="52"/>
      <c r="N16" s="52"/>
      <c r="O16" s="53"/>
      <c r="P16" s="54" t="s">
        <v>24</v>
      </c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>
      <c r="A17" s="1"/>
      <c r="B17" s="31"/>
      <c r="C17" s="44" t="s">
        <v>28</v>
      </c>
      <c r="D17" s="45"/>
      <c r="E17" s="55" t="s">
        <v>9</v>
      </c>
      <c r="F17" s="47">
        <f>SUM(J8)</f>
        <v>29</v>
      </c>
      <c r="G17" s="56" t="s">
        <v>22</v>
      </c>
      <c r="H17" s="48"/>
      <c r="I17" s="49" t="s">
        <v>23</v>
      </c>
      <c r="J17" s="50" t="s">
        <v>9</v>
      </c>
      <c r="K17" s="51">
        <f t="shared" si="0"/>
        <v>0</v>
      </c>
      <c r="L17" s="52"/>
      <c r="M17" s="52"/>
      <c r="N17" s="52"/>
      <c r="O17" s="57"/>
      <c r="P17" s="54" t="s">
        <v>24</v>
      </c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>
      <c r="A18" s="1"/>
      <c r="B18" s="58"/>
      <c r="C18" s="59" t="s">
        <v>29</v>
      </c>
      <c r="D18" s="60"/>
      <c r="E18" s="61" t="s">
        <v>9</v>
      </c>
      <c r="F18" s="62">
        <f>SUM(J8)</f>
        <v>29</v>
      </c>
      <c r="G18" s="63" t="s">
        <v>22</v>
      </c>
      <c r="H18" s="64"/>
      <c r="I18" s="65" t="s">
        <v>23</v>
      </c>
      <c r="J18" s="66" t="s">
        <v>9</v>
      </c>
      <c r="K18" s="67">
        <f t="shared" si="0"/>
        <v>0</v>
      </c>
      <c r="L18" s="66"/>
      <c r="M18" s="50"/>
      <c r="N18" s="50"/>
      <c r="O18" s="68"/>
      <c r="P18" s="69" t="s">
        <v>24</v>
      </c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1"/>
      <c r="B19" s="70"/>
      <c r="C19" s="10"/>
      <c r="D19" s="10"/>
      <c r="E19" s="10"/>
      <c r="F19" s="10"/>
      <c r="G19" s="10"/>
      <c r="H19" s="10"/>
      <c r="I19" s="10"/>
      <c r="J19" s="10"/>
      <c r="K19" s="10"/>
      <c r="L19" s="242" t="s">
        <v>30</v>
      </c>
      <c r="M19" s="237"/>
      <c r="N19" s="243"/>
      <c r="O19" s="71">
        <f>SUM(O13:O18)</f>
        <v>4980</v>
      </c>
      <c r="P19" s="72" t="s">
        <v>31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1"/>
      <c r="B20" s="73" t="s">
        <v>32</v>
      </c>
      <c r="C20" s="74"/>
      <c r="D20" s="14"/>
      <c r="E20" s="27" t="s">
        <v>18</v>
      </c>
      <c r="F20" s="27"/>
      <c r="G20" s="28"/>
      <c r="H20" s="75"/>
      <c r="I20" s="75"/>
      <c r="J20" s="75"/>
      <c r="K20" s="27"/>
      <c r="L20" s="27"/>
      <c r="M20" s="76"/>
      <c r="N20" s="76"/>
      <c r="O20" s="76"/>
      <c r="P20" s="77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"/>
      <c r="B21" s="31"/>
      <c r="C21" s="32" t="s">
        <v>21</v>
      </c>
      <c r="D21" s="33"/>
      <c r="E21" s="41"/>
      <c r="F21" s="244">
        <v>66000</v>
      </c>
      <c r="G21" s="245"/>
      <c r="H21" s="37" t="s">
        <v>33</v>
      </c>
      <c r="I21" s="37" t="s">
        <v>34</v>
      </c>
      <c r="J21" s="41">
        <v>1</v>
      </c>
      <c r="K21" s="78"/>
      <c r="L21" s="41"/>
      <c r="M21" s="79"/>
      <c r="N21" s="79"/>
      <c r="O21" s="80">
        <f t="shared" ref="O21:O22" si="1">F21*J21</f>
        <v>66000</v>
      </c>
      <c r="P21" s="81"/>
      <c r="Q21" s="1"/>
      <c r="R21" s="1"/>
      <c r="S21" s="1">
        <v>58000</v>
      </c>
      <c r="T21" s="1"/>
      <c r="U21" s="1"/>
      <c r="V21" s="1"/>
      <c r="W21" s="1"/>
      <c r="X21" s="1"/>
      <c r="Y21" s="1"/>
      <c r="Z21" s="1"/>
    </row>
    <row r="22" spans="1:26" ht="15.75" customHeight="1">
      <c r="A22" s="1"/>
      <c r="B22" s="31"/>
      <c r="C22" s="44" t="s">
        <v>25</v>
      </c>
      <c r="D22" s="45"/>
      <c r="E22" s="52"/>
      <c r="F22" s="253">
        <v>3300</v>
      </c>
      <c r="G22" s="254"/>
      <c r="H22" s="48" t="s">
        <v>33</v>
      </c>
      <c r="I22" s="48" t="s">
        <v>34</v>
      </c>
      <c r="J22" s="52">
        <v>1</v>
      </c>
      <c r="K22" s="82"/>
      <c r="L22" s="52"/>
      <c r="M22" s="52"/>
      <c r="N22" s="52"/>
      <c r="O22" s="83">
        <f t="shared" si="1"/>
        <v>3300</v>
      </c>
      <c r="P22" s="84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"/>
      <c r="B23" s="31"/>
      <c r="C23" s="44" t="s">
        <v>26</v>
      </c>
      <c r="D23" s="45"/>
      <c r="E23" s="52"/>
      <c r="F23" s="253">
        <v>3000</v>
      </c>
      <c r="G23" s="254"/>
      <c r="H23" s="48" t="s">
        <v>33</v>
      </c>
      <c r="I23" s="48" t="s">
        <v>34</v>
      </c>
      <c r="J23" s="52">
        <v>1</v>
      </c>
      <c r="K23" s="82"/>
      <c r="L23" s="52"/>
      <c r="M23" s="52"/>
      <c r="N23" s="52"/>
      <c r="O23" s="83">
        <f>F23</f>
        <v>3000</v>
      </c>
      <c r="P23" s="84"/>
      <c r="Q23" s="1"/>
      <c r="R23" s="1"/>
      <c r="S23" s="1"/>
      <c r="T23" s="1"/>
      <c r="U23" s="85"/>
      <c r="V23" s="1"/>
      <c r="W23" s="1"/>
      <c r="X23" s="1"/>
      <c r="Y23" s="1"/>
      <c r="Z23" s="1"/>
    </row>
    <row r="24" spans="1:26" ht="15.75" customHeight="1">
      <c r="A24" s="1"/>
      <c r="B24" s="31"/>
      <c r="C24" s="86" t="s">
        <v>35</v>
      </c>
      <c r="D24" s="45"/>
      <c r="E24" s="52"/>
      <c r="F24" s="253">
        <v>300</v>
      </c>
      <c r="G24" s="254"/>
      <c r="H24" s="48" t="s">
        <v>33</v>
      </c>
      <c r="I24" s="48" t="s">
        <v>34</v>
      </c>
      <c r="J24" s="52">
        <v>1</v>
      </c>
      <c r="K24" s="82"/>
      <c r="L24" s="52"/>
      <c r="M24" s="52"/>
      <c r="N24" s="52"/>
      <c r="O24" s="83">
        <f t="shared" ref="O24:O25" si="2">F24*J24</f>
        <v>300</v>
      </c>
      <c r="P24" s="84"/>
      <c r="Q24" s="1"/>
      <c r="R24" s="1"/>
      <c r="S24" s="1">
        <v>0</v>
      </c>
      <c r="T24" s="1"/>
      <c r="U24" s="85"/>
      <c r="V24" s="1"/>
      <c r="W24" s="1"/>
      <c r="X24" s="1"/>
      <c r="Y24" s="1"/>
      <c r="Z24" s="1"/>
    </row>
    <row r="25" spans="1:26" ht="15.75" customHeight="1">
      <c r="A25" s="1"/>
      <c r="B25" s="31"/>
      <c r="C25" s="86" t="s">
        <v>36</v>
      </c>
      <c r="D25" s="45"/>
      <c r="E25" s="52"/>
      <c r="F25" s="253">
        <v>1604</v>
      </c>
      <c r="G25" s="254"/>
      <c r="H25" s="48" t="s">
        <v>33</v>
      </c>
      <c r="I25" s="48" t="s">
        <v>34</v>
      </c>
      <c r="J25" s="52">
        <v>1</v>
      </c>
      <c r="K25" s="82"/>
      <c r="L25" s="52"/>
      <c r="M25" s="52"/>
      <c r="N25" s="52"/>
      <c r="O25" s="83">
        <f t="shared" si="2"/>
        <v>1604</v>
      </c>
      <c r="P25" s="84"/>
      <c r="Q25" s="1"/>
      <c r="R25" s="1"/>
      <c r="S25" s="1">
        <v>2</v>
      </c>
      <c r="T25" s="1"/>
      <c r="U25" s="85"/>
      <c r="V25" s="1"/>
      <c r="W25" s="1"/>
      <c r="X25" s="1"/>
      <c r="Y25" s="1"/>
      <c r="Z25" s="1"/>
    </row>
    <row r="26" spans="1:26" ht="15.75" customHeight="1">
      <c r="A26" s="1"/>
      <c r="B26" s="58"/>
      <c r="C26" s="59" t="s">
        <v>29</v>
      </c>
      <c r="D26" s="60"/>
      <c r="E26" s="66"/>
      <c r="F26" s="255">
        <v>500</v>
      </c>
      <c r="G26" s="256"/>
      <c r="H26" s="64" t="s">
        <v>33</v>
      </c>
      <c r="I26" s="64" t="s">
        <v>34</v>
      </c>
      <c r="J26" s="66">
        <v>1</v>
      </c>
      <c r="K26" s="87"/>
      <c r="L26" s="66"/>
      <c r="M26" s="50"/>
      <c r="N26" s="50"/>
      <c r="O26" s="68">
        <f>IF(F26*J26=0,"",F26*J26)</f>
        <v>500</v>
      </c>
      <c r="P26" s="88"/>
      <c r="Q26" s="1"/>
      <c r="R26" s="1"/>
      <c r="S26" s="1"/>
      <c r="T26" s="1"/>
      <c r="U26" s="85"/>
      <c r="V26" s="1"/>
      <c r="W26" s="1"/>
      <c r="X26" s="1"/>
      <c r="Y26" s="1"/>
      <c r="Z26" s="1"/>
    </row>
    <row r="27" spans="1:26" ht="15.75" customHeight="1">
      <c r="A27" s="1"/>
      <c r="B27" s="89"/>
      <c r="C27" s="90"/>
      <c r="D27" s="90"/>
      <c r="E27" s="90"/>
      <c r="F27" s="90"/>
      <c r="G27" s="90"/>
      <c r="H27" s="90"/>
      <c r="I27" s="90"/>
      <c r="J27" s="90"/>
      <c r="K27" s="90"/>
      <c r="L27" s="242" t="s">
        <v>30</v>
      </c>
      <c r="M27" s="237"/>
      <c r="N27" s="243"/>
      <c r="O27" s="91">
        <f>SUM(O21:O26)</f>
        <v>74704</v>
      </c>
      <c r="P27" s="92" t="s">
        <v>37</v>
      </c>
      <c r="Q27" s="1"/>
      <c r="R27" s="1"/>
      <c r="S27" s="1"/>
      <c r="T27" s="1"/>
      <c r="U27" s="93"/>
      <c r="V27" s="1"/>
      <c r="W27" s="1"/>
      <c r="X27" s="1"/>
      <c r="Y27" s="1"/>
      <c r="Z27" s="1"/>
    </row>
    <row r="28" spans="1:26" ht="15.75" customHeight="1">
      <c r="A28" s="1"/>
      <c r="B28" s="94" t="s">
        <v>38</v>
      </c>
      <c r="C28" s="95"/>
      <c r="D28" s="95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6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97"/>
      <c r="C29" s="32" t="s">
        <v>39</v>
      </c>
      <c r="D29" s="41"/>
      <c r="E29" s="41"/>
      <c r="F29" s="37"/>
      <c r="G29" s="37"/>
      <c r="H29" s="37"/>
      <c r="I29" s="37"/>
      <c r="J29" s="41"/>
      <c r="K29" s="41"/>
      <c r="L29" s="41"/>
      <c r="M29" s="41"/>
      <c r="N29" s="41"/>
      <c r="O29" s="98">
        <v>0</v>
      </c>
      <c r="P29" s="99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00"/>
      <c r="C30" s="44" t="s">
        <v>40</v>
      </c>
      <c r="D30" s="52"/>
      <c r="E30" s="52"/>
      <c r="F30" s="48"/>
      <c r="G30" s="48"/>
      <c r="H30" s="48"/>
      <c r="I30" s="48"/>
      <c r="J30" s="52"/>
      <c r="K30" s="52"/>
      <c r="L30" s="52"/>
      <c r="M30" s="52"/>
      <c r="N30" s="52"/>
      <c r="O30" s="101">
        <v>0</v>
      </c>
      <c r="P30" s="102"/>
      <c r="Q30" s="1"/>
      <c r="R30" s="275"/>
      <c r="S30" s="275"/>
      <c r="T30" s="275"/>
      <c r="U30" s="275"/>
      <c r="V30" s="275"/>
      <c r="W30" s="275"/>
      <c r="X30" s="1"/>
      <c r="Y30" s="1"/>
      <c r="Z30" s="1"/>
    </row>
    <row r="31" spans="1:26" ht="15.75" customHeight="1">
      <c r="A31" s="1"/>
      <c r="B31" s="100"/>
      <c r="C31" s="44" t="s">
        <v>41</v>
      </c>
      <c r="D31" s="52"/>
      <c r="E31" s="52"/>
      <c r="F31" s="48"/>
      <c r="G31" s="48"/>
      <c r="H31" s="48"/>
      <c r="I31" s="48"/>
      <c r="J31" s="52"/>
      <c r="K31" s="52"/>
      <c r="L31" s="52"/>
      <c r="M31" s="52"/>
      <c r="N31" s="52"/>
      <c r="O31" s="103">
        <v>49500</v>
      </c>
      <c r="P31" s="102"/>
      <c r="Q31" s="1"/>
      <c r="R31" s="275"/>
      <c r="S31" s="275"/>
      <c r="T31" s="275"/>
      <c r="U31" s="275"/>
      <c r="V31" s="275"/>
      <c r="W31" s="275"/>
      <c r="X31" s="1"/>
      <c r="Y31" s="1"/>
      <c r="Z31" s="1"/>
    </row>
    <row r="32" spans="1:26" ht="15.75" customHeight="1">
      <c r="A32" s="1"/>
      <c r="B32" s="100"/>
      <c r="C32" s="44" t="s">
        <v>42</v>
      </c>
      <c r="D32" s="52"/>
      <c r="E32" s="52"/>
      <c r="F32" s="48"/>
      <c r="G32" s="48"/>
      <c r="H32" s="48"/>
      <c r="I32" s="48"/>
      <c r="J32" s="52"/>
      <c r="K32" s="52"/>
      <c r="L32" s="52"/>
      <c r="M32" s="52"/>
      <c r="N32" s="52"/>
      <c r="O32" s="104">
        <f>SUM(F22)</f>
        <v>3300</v>
      </c>
      <c r="P32" s="102"/>
      <c r="Q32" s="1"/>
      <c r="R32" s="275"/>
      <c r="S32" s="275"/>
      <c r="T32" s="276" t="s">
        <v>137</v>
      </c>
      <c r="U32" s="220"/>
      <c r="V32" s="275"/>
      <c r="W32" s="275"/>
      <c r="X32" s="1"/>
      <c r="Y32" s="1"/>
      <c r="Z32" s="1"/>
    </row>
    <row r="33" spans="1:26" ht="15.75" customHeight="1">
      <c r="A33" s="1"/>
      <c r="B33" s="100"/>
      <c r="C33" s="44" t="s">
        <v>43</v>
      </c>
      <c r="D33" s="52"/>
      <c r="E33" s="52"/>
      <c r="F33" s="48"/>
      <c r="G33" s="48"/>
      <c r="H33" s="48"/>
      <c r="I33" s="48"/>
      <c r="J33" s="52"/>
      <c r="K33" s="52"/>
      <c r="L33" s="52"/>
      <c r="M33" s="52"/>
      <c r="N33" s="52"/>
      <c r="O33" s="105">
        <v>16500</v>
      </c>
      <c r="P33" s="102"/>
      <c r="Q33" s="1"/>
      <c r="R33" s="275"/>
      <c r="S33" s="275"/>
      <c r="T33" s="275"/>
      <c r="U33" s="275"/>
      <c r="V33" s="275"/>
      <c r="W33" s="275"/>
      <c r="X33" s="1"/>
      <c r="Y33" s="1"/>
      <c r="Z33" s="1"/>
    </row>
    <row r="34" spans="1:26" ht="15.75" customHeight="1">
      <c r="A34" s="1"/>
      <c r="B34" s="100"/>
      <c r="C34" s="44" t="s">
        <v>27</v>
      </c>
      <c r="D34" s="52"/>
      <c r="E34" s="52"/>
      <c r="F34" s="48"/>
      <c r="G34" s="48"/>
      <c r="H34" s="48"/>
      <c r="I34" s="48"/>
      <c r="J34" s="52"/>
      <c r="K34" s="52"/>
      <c r="L34" s="52"/>
      <c r="M34" s="52"/>
      <c r="N34" s="52"/>
      <c r="O34" s="103">
        <v>24750</v>
      </c>
      <c r="P34" s="102"/>
      <c r="Q34" s="1"/>
      <c r="R34" s="275"/>
      <c r="S34" s="275"/>
      <c r="T34" s="275"/>
      <c r="U34" s="275"/>
      <c r="V34" s="275"/>
      <c r="W34" s="275"/>
      <c r="X34" s="1"/>
      <c r="Y34" s="1"/>
      <c r="Z34" s="1"/>
    </row>
    <row r="35" spans="1:26" ht="15.75" customHeight="1">
      <c r="A35" s="1"/>
      <c r="B35" s="100"/>
      <c r="C35" s="44"/>
      <c r="D35" s="50"/>
      <c r="E35" s="50"/>
      <c r="F35" s="106"/>
      <c r="G35" s="106"/>
      <c r="H35" s="106"/>
      <c r="I35" s="106"/>
      <c r="J35" s="50"/>
      <c r="K35" s="50"/>
      <c r="L35" s="50"/>
      <c r="M35" s="50"/>
      <c r="N35" s="50"/>
      <c r="O35" s="101"/>
      <c r="P35" s="107"/>
      <c r="Q35" s="1"/>
      <c r="R35" s="277"/>
      <c r="S35" s="277"/>
      <c r="T35" s="277"/>
      <c r="U35" s="277"/>
      <c r="V35" s="277"/>
      <c r="W35" s="277"/>
      <c r="X35" s="1"/>
      <c r="Y35" s="1"/>
      <c r="Z35" s="1"/>
    </row>
    <row r="36" spans="1:26" ht="15.75" customHeight="1">
      <c r="A36" s="1"/>
      <c r="B36" s="108"/>
      <c r="C36" s="59" t="s">
        <v>44</v>
      </c>
      <c r="D36" s="76"/>
      <c r="E36" s="76"/>
      <c r="F36" s="63"/>
      <c r="G36" s="63"/>
      <c r="H36" s="63"/>
      <c r="I36" s="63"/>
      <c r="J36" s="76"/>
      <c r="K36" s="76"/>
      <c r="L36" s="10"/>
      <c r="M36" s="10"/>
      <c r="N36" s="10"/>
      <c r="O36" s="109"/>
      <c r="P36" s="110"/>
      <c r="Q36" s="1"/>
      <c r="R36" s="277"/>
      <c r="S36" s="277"/>
      <c r="T36" s="277"/>
      <c r="U36" s="277"/>
      <c r="V36" s="277"/>
      <c r="W36" s="277"/>
      <c r="X36" s="1"/>
      <c r="Y36" s="1"/>
      <c r="Z36" s="1"/>
    </row>
    <row r="37" spans="1:26" ht="15.75" customHeight="1">
      <c r="A37" s="1"/>
      <c r="B37" s="39"/>
      <c r="C37" s="39"/>
      <c r="D37" s="39"/>
      <c r="E37" s="39"/>
      <c r="F37" s="39"/>
      <c r="G37" s="39"/>
      <c r="H37" s="39"/>
      <c r="I37" s="39"/>
      <c r="J37" s="39"/>
      <c r="K37" s="111"/>
      <c r="L37" s="242" t="s">
        <v>30</v>
      </c>
      <c r="M37" s="237"/>
      <c r="N37" s="243"/>
      <c r="O37" s="91">
        <f>SUM(O29:O35)</f>
        <v>94050</v>
      </c>
      <c r="P37" s="92" t="s">
        <v>45</v>
      </c>
      <c r="Q37" s="1"/>
      <c r="R37" s="277"/>
      <c r="S37" s="277"/>
      <c r="T37" s="277"/>
      <c r="U37" s="277"/>
      <c r="V37" s="277"/>
      <c r="W37" s="277"/>
      <c r="X37" s="1"/>
      <c r="Y37" s="1"/>
      <c r="Z37" s="1"/>
    </row>
    <row r="38" spans="1:26" ht="15.75" customHeight="1">
      <c r="A38" s="1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"/>
      <c r="R38" s="277"/>
      <c r="S38" s="277"/>
      <c r="T38" s="277"/>
      <c r="U38" s="277"/>
      <c r="V38" s="277"/>
      <c r="W38" s="277"/>
      <c r="X38" s="1"/>
      <c r="Y38" s="1"/>
      <c r="Z38" s="1"/>
    </row>
    <row r="39" spans="1:26" ht="15.75" customHeight="1">
      <c r="A39" s="1"/>
      <c r="B39" s="10"/>
      <c r="C39" s="10"/>
      <c r="D39" s="10"/>
      <c r="E39" s="10"/>
      <c r="F39" s="10"/>
      <c r="G39" s="246" t="s">
        <v>46</v>
      </c>
      <c r="H39" s="237"/>
      <c r="I39" s="237"/>
      <c r="J39" s="237"/>
      <c r="K39" s="237"/>
      <c r="L39" s="243"/>
      <c r="M39" s="247">
        <f>O19+O27+O37</f>
        <v>173734</v>
      </c>
      <c r="N39" s="237"/>
      <c r="O39" s="248"/>
      <c r="P39" s="112" t="s">
        <v>47</v>
      </c>
      <c r="Q39" s="1"/>
      <c r="R39" s="277"/>
      <c r="S39" s="277"/>
      <c r="T39" s="113">
        <f>M39*1.036+170</f>
        <v>180158.424</v>
      </c>
      <c r="U39" s="277"/>
      <c r="V39" s="277"/>
      <c r="W39" s="277"/>
      <c r="X39" s="1"/>
      <c r="Y39" s="1"/>
      <c r="Z39" s="1"/>
    </row>
    <row r="40" spans="1:26" ht="15.75" customHeight="1">
      <c r="A40" s="1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"/>
      <c r="R40" s="277"/>
      <c r="S40" s="277"/>
      <c r="T40" s="277"/>
      <c r="U40" s="277"/>
      <c r="V40" s="277"/>
      <c r="W40" s="277"/>
      <c r="X40" s="1"/>
      <c r="Y40" s="1"/>
      <c r="Z40" s="1"/>
    </row>
    <row r="41" spans="1:26" ht="15.75" customHeight="1">
      <c r="A41" s="1"/>
      <c r="B41" s="10"/>
      <c r="C41" s="9" t="s">
        <v>48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1.75" customHeight="1">
      <c r="A42" s="1"/>
      <c r="B42" s="1"/>
      <c r="C42" s="114" t="s">
        <v>49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1.75" customHeight="1">
      <c r="A43" s="1"/>
      <c r="B43" s="1"/>
      <c r="C43" s="1" t="s">
        <v>50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1.75" customHeight="1">
      <c r="A44" s="1"/>
      <c r="B44" s="1"/>
      <c r="C44" s="115" t="s">
        <v>51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1.75" customHeight="1">
      <c r="A45" s="1"/>
      <c r="B45" s="1"/>
      <c r="C45" s="115" t="s">
        <v>52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1.75" customHeight="1">
      <c r="A46" s="1"/>
      <c r="B46" s="1"/>
      <c r="C46" s="115" t="s">
        <v>53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1.75" customHeight="1">
      <c r="A47" s="1"/>
      <c r="B47" s="1"/>
      <c r="C47" s="116" t="str">
        <f>"Ao realizar o pagamento pelo cartão de credito será cobrado a taxa do Paypal de "</f>
        <v xml:space="preserve">Ao realizar o pagamento pelo cartão de credito será cobrado a taxa do Paypal de </v>
      </c>
      <c r="D47" s="1"/>
      <c r="E47" s="1"/>
      <c r="F47" s="1"/>
      <c r="G47" s="1"/>
      <c r="H47" s="1"/>
      <c r="I47" s="1"/>
      <c r="J47" s="1"/>
      <c r="K47" s="1"/>
      <c r="L47" s="249">
        <f>M39*1.036-M39+170</f>
        <v>6424.4239999999991</v>
      </c>
      <c r="M47" s="250"/>
      <c r="N47" s="250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1.75" customHeight="1">
      <c r="A48" s="1"/>
      <c r="B48" s="1"/>
      <c r="C48" s="117" t="str">
        <f>"https://paypal.me/HomeStation/"&amp;INT(T39)</f>
        <v>https://paypal.me/HomeStation/180158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.75" customHeight="1">
      <c r="A49" s="1"/>
      <c r="B49" s="1"/>
      <c r="C49" s="115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.75" customHeight="1">
      <c r="A50" s="1"/>
      <c r="B50" s="1"/>
      <c r="C50" s="1" t="s">
        <v>54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.75" customHeight="1">
      <c r="A51" s="1"/>
      <c r="B51" s="1"/>
      <c r="C51" s="251" t="s">
        <v>55</v>
      </c>
      <c r="D51" s="252"/>
      <c r="E51" s="252"/>
      <c r="F51" s="220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1.75" customHeight="1">
      <c r="A52" s="1"/>
      <c r="B52" s="1"/>
      <c r="C52" s="115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1.75" customHeight="1">
      <c r="A53" s="1"/>
      <c r="B53" s="1"/>
      <c r="C53" s="1"/>
      <c r="D53" s="1"/>
      <c r="E53" s="1"/>
      <c r="F53" s="1"/>
      <c r="G53" s="118"/>
      <c r="H53" s="1"/>
      <c r="I53" s="1"/>
      <c r="J53" s="118" t="s">
        <v>56</v>
      </c>
      <c r="K53" s="118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1.75" customHeight="1">
      <c r="A54" s="1"/>
      <c r="B54" s="1"/>
      <c r="C54" s="1"/>
      <c r="D54" s="1"/>
      <c r="E54" s="1"/>
      <c r="F54" s="1"/>
      <c r="G54" s="118"/>
      <c r="H54" s="1"/>
      <c r="I54" s="1"/>
      <c r="J54" s="118" t="s">
        <v>57</v>
      </c>
      <c r="K54" s="118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1.75" customHeight="1">
      <c r="A55" s="1"/>
      <c r="B55" s="1"/>
      <c r="C55" s="1"/>
      <c r="D55" s="1"/>
      <c r="E55" s="1"/>
      <c r="F55" s="1"/>
      <c r="G55" s="119"/>
      <c r="H55" s="1"/>
      <c r="I55" s="1"/>
      <c r="J55" s="119" t="s">
        <v>58</v>
      </c>
      <c r="K55" s="119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.75" customHeight="1">
      <c r="A56" s="1"/>
      <c r="B56" s="1"/>
      <c r="C56" s="1"/>
      <c r="D56" s="1"/>
      <c r="E56" s="1"/>
      <c r="F56" s="1"/>
      <c r="G56" s="119"/>
      <c r="H56" s="1"/>
      <c r="I56" s="1"/>
      <c r="J56" s="119" t="s">
        <v>59</v>
      </c>
      <c r="K56" s="119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.75" customHeight="1">
      <c r="A57" s="1"/>
      <c r="B57" s="1"/>
      <c r="C57" s="1"/>
      <c r="D57" s="1"/>
      <c r="E57" s="1"/>
      <c r="F57" s="1"/>
      <c r="G57" s="119"/>
      <c r="H57" s="1"/>
      <c r="I57" s="1"/>
      <c r="J57" s="119" t="s">
        <v>60</v>
      </c>
      <c r="K57" s="119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.75" customHeight="1">
      <c r="A58" s="1"/>
      <c r="B58" s="1"/>
      <c r="C58" s="1"/>
      <c r="D58" s="1"/>
      <c r="E58" s="1"/>
      <c r="F58" s="1"/>
      <c r="G58" s="119"/>
      <c r="H58" s="1"/>
      <c r="I58" s="1"/>
      <c r="J58" s="119" t="s">
        <v>61</v>
      </c>
      <c r="K58" s="119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.75" customHeight="1">
      <c r="A59" s="1"/>
      <c r="B59" s="1"/>
      <c r="C59" s="1"/>
      <c r="D59" s="1"/>
      <c r="E59" s="1"/>
      <c r="F59" s="1"/>
      <c r="G59" s="120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1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1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1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1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1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1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1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1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1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1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1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1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1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1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1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1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1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1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1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1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1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1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1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1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1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1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1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1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1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1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1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1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1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1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1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1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1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1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1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1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1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1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1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1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1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1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1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1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1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1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1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1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1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1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1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1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1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1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1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1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1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1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1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1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1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1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1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1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1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1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1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1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1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1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1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1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1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1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1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1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1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1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1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1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1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1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1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1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1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1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1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1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1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1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1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1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1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1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1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1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1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1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1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1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1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1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1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1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1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1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1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1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1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1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1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1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1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1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1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1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1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1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1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1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1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1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1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1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1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1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1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1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1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1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1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1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1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1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1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1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1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1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1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1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1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1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1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1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1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1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1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1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1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1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1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1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1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1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1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1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1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1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1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1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1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1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1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1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1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1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1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1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1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1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1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1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1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1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1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1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1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1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1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1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1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1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1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1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1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1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1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1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1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1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1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1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1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1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1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1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1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1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1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1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1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1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1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1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1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1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1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1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1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1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1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1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1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1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1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1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1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1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1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1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1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1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1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1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1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1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1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1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1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1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1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1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1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1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1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1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1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1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1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1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1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1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1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1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1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1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1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1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1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1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1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1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1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1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1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1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1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1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1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1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1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1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1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1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1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1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1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1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1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1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1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1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1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1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1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1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1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1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1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1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1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1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1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1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1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1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1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1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1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1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1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1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1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1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1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1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1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1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1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1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1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1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1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1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1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1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1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1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1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1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1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1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1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1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1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1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1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1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1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1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1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1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1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1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1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1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1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1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1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1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1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1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1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1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1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1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1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1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1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1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1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1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1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1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1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1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1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1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1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1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1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1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1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1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1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1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1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1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1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1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1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1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1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1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1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1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1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1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1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1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1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1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1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1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1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1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1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1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1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1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1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1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1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1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1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1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1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1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1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1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1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1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1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1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1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1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1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1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1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1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1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1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1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1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1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1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1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1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1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1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1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1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1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1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1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1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1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1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1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1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1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1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1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1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1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1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1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1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1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1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1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1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1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1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1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1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1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1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1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1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1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1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1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1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1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1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1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1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1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1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1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1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1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1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1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1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1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1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1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1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1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1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1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1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1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1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1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1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1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1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1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1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1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1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1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1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1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1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1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1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1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1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1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1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1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1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1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1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1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1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1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1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1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1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1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1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1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1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1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1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1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1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1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1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1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1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1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1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1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1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1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1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1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1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1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1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1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1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1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1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1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1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1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1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1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1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1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1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1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1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1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1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1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1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1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1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1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1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1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1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1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1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1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1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1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1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1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1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1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1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1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1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1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1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1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1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1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1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1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1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1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1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1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1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1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1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1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1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1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1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1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1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1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1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1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1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1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1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1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1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1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1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1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1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1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1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1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1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1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1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1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1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1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1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1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1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1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1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1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1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1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1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1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1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1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1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1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1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1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1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1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1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1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1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1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1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1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1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1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1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1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1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1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1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1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1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1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1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1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1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1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1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1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1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1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1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1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1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1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1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1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1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1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1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1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1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1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1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1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1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1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1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1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1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1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1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1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1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1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1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1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1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1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1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1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1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1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1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1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1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1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1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1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1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1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1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1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1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1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1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1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1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1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1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1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1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1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1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1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1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1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1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1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1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1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1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1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1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1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1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1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1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1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1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1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1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1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1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1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1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1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1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1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1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1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1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1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1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1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1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1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1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1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1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1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1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1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1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1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1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1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1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1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1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1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1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1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1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1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1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1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1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1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1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1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1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1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1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1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1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1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1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1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1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1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1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1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1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1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1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1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1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1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1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1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1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1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1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1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1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1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1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1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1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1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1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1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1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1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1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1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1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1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1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1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1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1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1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1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1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1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1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1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1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1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1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1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1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1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1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1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1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1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1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1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1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1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1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1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1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1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1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1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1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1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1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1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1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1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1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1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1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1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1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1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1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1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1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1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1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1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1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1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1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1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1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1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1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1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1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1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1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1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1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1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1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1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1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1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1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1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1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1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1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1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1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1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1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1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1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1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1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1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1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1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1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1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1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1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1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1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1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1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1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1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1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1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1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1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1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1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1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1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1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1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1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1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1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1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1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1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1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1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1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1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1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1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1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1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1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1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1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1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1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1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1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1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1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1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1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1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8">
    <mergeCell ref="T32:U32"/>
    <mergeCell ref="L47:N47"/>
    <mergeCell ref="C51:F51"/>
    <mergeCell ref="F22:G22"/>
    <mergeCell ref="F23:G23"/>
    <mergeCell ref="F24:G24"/>
    <mergeCell ref="F25:G25"/>
    <mergeCell ref="F26:G26"/>
    <mergeCell ref="L27:N27"/>
    <mergeCell ref="L19:N19"/>
    <mergeCell ref="F21:G21"/>
    <mergeCell ref="L37:N37"/>
    <mergeCell ref="G39:L39"/>
    <mergeCell ref="M39:O39"/>
    <mergeCell ref="B9:C9"/>
    <mergeCell ref="E9:K9"/>
    <mergeCell ref="J10:K10"/>
    <mergeCell ref="B12:C12"/>
    <mergeCell ref="H12:J12"/>
    <mergeCell ref="E7:K7"/>
    <mergeCell ref="J8:K8"/>
    <mergeCell ref="M2:N2"/>
    <mergeCell ref="O2:P2"/>
    <mergeCell ref="B4:C4"/>
    <mergeCell ref="B6:C6"/>
    <mergeCell ref="E6:K6"/>
    <mergeCell ref="B7:C7"/>
    <mergeCell ref="B8:C8"/>
  </mergeCells>
  <phoneticPr fontId="32"/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16" workbookViewId="0"/>
  </sheetViews>
  <sheetFormatPr defaultColWidth="12.6640625" defaultRowHeight="15" customHeight="1"/>
  <cols>
    <col min="1" max="1" width="0.5" customWidth="1"/>
    <col min="2" max="2" width="4" customWidth="1"/>
    <col min="3" max="3" width="13.5" customWidth="1"/>
    <col min="4" max="4" width="1" customWidth="1"/>
    <col min="5" max="5" width="4.6640625" customWidth="1"/>
    <col min="6" max="6" width="3.75" customWidth="1"/>
    <col min="7" max="7" width="6.25" customWidth="1"/>
    <col min="8" max="8" width="2.9140625" customWidth="1"/>
    <col min="9" max="9" width="3.25" customWidth="1"/>
    <col min="10" max="10" width="3" customWidth="1"/>
    <col min="11" max="11" width="3.9140625" customWidth="1"/>
    <col min="12" max="12" width="2.9140625" customWidth="1"/>
    <col min="13" max="13" width="3.25" customWidth="1"/>
    <col min="14" max="14" width="2.9140625" customWidth="1"/>
    <col min="15" max="15" width="7.9140625" customWidth="1"/>
    <col min="16" max="16" width="6.9140625" customWidth="1"/>
    <col min="17" max="17" width="0.75" customWidth="1"/>
    <col min="18" max="18" width="7.9140625" customWidth="1"/>
    <col min="19" max="19" width="6.75" hidden="1" customWidth="1"/>
    <col min="20" max="26" width="6.75" customWidth="1"/>
  </cols>
  <sheetData>
    <row r="1" spans="1:26" ht="14.25" customHeight="1">
      <c r="A1" s="121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</row>
    <row r="2" spans="1:26" ht="14.25" customHeight="1">
      <c r="A2" s="121"/>
      <c r="B2" s="2" t="s">
        <v>62</v>
      </c>
      <c r="C2" s="122"/>
      <c r="D2" s="123"/>
      <c r="E2" s="123"/>
      <c r="F2" s="123"/>
      <c r="G2" s="123"/>
      <c r="H2" s="123"/>
      <c r="I2" s="123"/>
      <c r="J2" s="123"/>
      <c r="K2" s="124" t="s">
        <v>63</v>
      </c>
      <c r="L2" s="123"/>
      <c r="M2" s="257" t="s">
        <v>64</v>
      </c>
      <c r="N2" s="220"/>
      <c r="O2" s="258">
        <f ca="1">TODAY()</f>
        <v>44589</v>
      </c>
      <c r="P2" s="220"/>
      <c r="Q2" s="121"/>
      <c r="R2" s="121"/>
      <c r="S2" s="121"/>
      <c r="T2" s="121"/>
      <c r="U2" s="121"/>
      <c r="V2" s="121"/>
      <c r="W2" s="121"/>
      <c r="X2" s="121"/>
      <c r="Y2" s="121"/>
      <c r="Z2" s="121"/>
    </row>
    <row r="3" spans="1:26" ht="6" customHeight="1">
      <c r="A3" s="121"/>
      <c r="B3" s="125"/>
      <c r="C3" s="125"/>
      <c r="D3" s="126"/>
      <c r="E3" s="126"/>
      <c r="F3" s="126"/>
      <c r="G3" s="126"/>
      <c r="H3" s="126"/>
      <c r="I3" s="126"/>
      <c r="J3" s="126"/>
      <c r="K3" s="126"/>
      <c r="L3" s="126"/>
      <c r="M3" s="127"/>
      <c r="N3" s="127"/>
      <c r="O3" s="128"/>
      <c r="P3" s="129"/>
      <c r="Q3" s="121"/>
      <c r="R3" s="121"/>
      <c r="S3" s="121"/>
      <c r="T3" s="121"/>
      <c r="U3" s="121"/>
      <c r="V3" s="121"/>
      <c r="W3" s="121"/>
      <c r="X3" s="121"/>
      <c r="Y3" s="121"/>
      <c r="Z3" s="121"/>
    </row>
    <row r="4" spans="1:26" ht="19.5" customHeight="1">
      <c r="A4" s="121"/>
      <c r="B4" s="259" t="s">
        <v>65</v>
      </c>
      <c r="C4" s="223"/>
      <c r="D4" s="130" t="s">
        <v>66</v>
      </c>
      <c r="E4" s="131"/>
      <c r="F4" s="131"/>
      <c r="G4" s="260" t="s">
        <v>67</v>
      </c>
      <c r="H4" s="252"/>
      <c r="I4" s="252"/>
      <c r="J4" s="252"/>
      <c r="K4" s="252"/>
      <c r="L4" s="220"/>
      <c r="M4" s="131"/>
      <c r="N4" s="131"/>
      <c r="O4" s="132"/>
      <c r="P4" s="131"/>
      <c r="Q4" s="121"/>
      <c r="R4" s="121"/>
      <c r="S4" s="121"/>
      <c r="T4" s="121"/>
      <c r="U4" s="121"/>
      <c r="V4" s="121"/>
      <c r="W4" s="121"/>
      <c r="X4" s="121"/>
      <c r="Y4" s="121"/>
      <c r="Z4" s="121"/>
    </row>
    <row r="5" spans="1:26" ht="15.75" customHeight="1">
      <c r="A5" s="12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21"/>
      <c r="R5" s="121"/>
      <c r="S5" s="121"/>
      <c r="T5" s="121"/>
      <c r="U5" s="121"/>
      <c r="V5" s="121"/>
      <c r="W5" s="121"/>
      <c r="X5" s="121"/>
      <c r="Y5" s="121"/>
      <c r="Z5" s="121"/>
    </row>
    <row r="6" spans="1:26" ht="15.75" customHeight="1">
      <c r="A6" s="121"/>
      <c r="B6" s="261" t="s">
        <v>68</v>
      </c>
      <c r="C6" s="225"/>
      <c r="D6" s="133"/>
      <c r="E6" s="262" t="s">
        <v>69</v>
      </c>
      <c r="F6" s="227"/>
      <c r="G6" s="227"/>
      <c r="H6" s="227"/>
      <c r="I6" s="227"/>
      <c r="J6" s="227"/>
      <c r="K6" s="228"/>
      <c r="L6" s="134"/>
      <c r="M6" s="131"/>
      <c r="N6" s="131"/>
      <c r="O6" s="131"/>
      <c r="P6" s="131"/>
      <c r="Q6" s="121"/>
      <c r="R6" s="121"/>
      <c r="S6" s="121"/>
      <c r="T6" s="121"/>
      <c r="U6" s="121"/>
      <c r="V6" s="121"/>
      <c r="W6" s="121"/>
      <c r="X6" s="121"/>
      <c r="Y6" s="121"/>
      <c r="Z6" s="121"/>
    </row>
    <row r="7" spans="1:26" ht="15.75" customHeight="1">
      <c r="A7" s="121"/>
      <c r="B7" s="263" t="s">
        <v>70</v>
      </c>
      <c r="C7" s="230"/>
      <c r="D7" s="135"/>
      <c r="E7" s="136">
        <v>202</v>
      </c>
      <c r="F7" s="137" t="s">
        <v>71</v>
      </c>
      <c r="G7" s="138" t="s">
        <v>72</v>
      </c>
      <c r="H7" s="137"/>
      <c r="I7" s="137"/>
      <c r="J7" s="137"/>
      <c r="K7" s="139"/>
      <c r="L7" s="131"/>
      <c r="M7" s="131"/>
      <c r="N7" s="131"/>
      <c r="O7" s="131"/>
      <c r="P7" s="131"/>
      <c r="Q7" s="121"/>
      <c r="R7" s="121"/>
      <c r="S7" s="121"/>
      <c r="T7" s="121"/>
      <c r="U7" s="121"/>
      <c r="V7" s="121"/>
      <c r="W7" s="121"/>
      <c r="X7" s="121"/>
      <c r="Y7" s="121"/>
      <c r="Z7" s="121"/>
    </row>
    <row r="8" spans="1:26" ht="15.75" customHeight="1">
      <c r="A8" s="121"/>
      <c r="B8" s="263" t="s">
        <v>73</v>
      </c>
      <c r="C8" s="230"/>
      <c r="D8" s="135"/>
      <c r="E8" s="269" t="s">
        <v>74</v>
      </c>
      <c r="F8" s="216"/>
      <c r="G8" s="241"/>
      <c r="H8" s="140" t="s">
        <v>75</v>
      </c>
      <c r="I8" s="141"/>
      <c r="J8" s="137"/>
      <c r="K8" s="139"/>
      <c r="L8" s="131"/>
      <c r="M8" s="131"/>
      <c r="N8" s="131"/>
      <c r="O8" s="131"/>
      <c r="P8" s="131"/>
      <c r="Q8" s="121"/>
      <c r="R8" s="121"/>
      <c r="S8" s="121"/>
      <c r="T8" s="121"/>
      <c r="U8" s="121"/>
      <c r="V8" s="121"/>
      <c r="W8" s="121"/>
      <c r="X8" s="121"/>
      <c r="Y8" s="121"/>
      <c r="Z8" s="121"/>
    </row>
    <row r="9" spans="1:26" ht="15.75" customHeight="1">
      <c r="A9" s="121"/>
      <c r="B9" s="270" t="s">
        <v>76</v>
      </c>
      <c r="C9" s="232"/>
      <c r="D9" s="142"/>
      <c r="E9" s="271" t="s">
        <v>74</v>
      </c>
      <c r="F9" s="272"/>
      <c r="G9" s="223"/>
      <c r="H9" s="143" t="s">
        <v>77</v>
      </c>
      <c r="I9" s="144"/>
      <c r="J9" s="145"/>
      <c r="K9" s="146"/>
      <c r="L9" s="131"/>
      <c r="M9" s="131"/>
      <c r="N9" s="131"/>
      <c r="O9" s="131"/>
      <c r="P9" s="131"/>
      <c r="Q9" s="121"/>
      <c r="R9" s="121"/>
      <c r="S9" s="121"/>
      <c r="T9" s="121"/>
      <c r="U9" s="121"/>
      <c r="V9" s="121"/>
      <c r="W9" s="121"/>
      <c r="X9" s="121"/>
      <c r="Y9" s="121"/>
      <c r="Z9" s="121"/>
    </row>
    <row r="10" spans="1:26" ht="28.5" customHeight="1">
      <c r="A10" s="121"/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21"/>
      <c r="R10" s="121"/>
      <c r="S10" s="121"/>
      <c r="T10" s="121"/>
      <c r="U10" s="121"/>
      <c r="V10" s="121"/>
      <c r="W10" s="121"/>
      <c r="X10" s="121"/>
      <c r="Y10" s="121"/>
      <c r="Z10" s="121"/>
    </row>
    <row r="11" spans="1:26" ht="15.75" customHeight="1">
      <c r="A11" s="121"/>
      <c r="B11" s="147" t="s">
        <v>78</v>
      </c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9"/>
      <c r="Q11" s="121"/>
      <c r="R11" s="121"/>
      <c r="S11" s="121"/>
      <c r="T11" s="121"/>
      <c r="U11" s="121"/>
      <c r="V11" s="121"/>
      <c r="W11" s="121"/>
      <c r="X11" s="121"/>
      <c r="Y11" s="121"/>
      <c r="Z11" s="121"/>
    </row>
    <row r="12" spans="1:26" ht="15.75" customHeight="1">
      <c r="A12" s="121"/>
      <c r="B12" s="150" t="s">
        <v>79</v>
      </c>
      <c r="C12" s="151"/>
      <c r="D12" s="135"/>
      <c r="E12" s="137" t="s">
        <v>80</v>
      </c>
      <c r="F12" s="152"/>
      <c r="G12" s="137" t="s">
        <v>81</v>
      </c>
      <c r="H12" s="137"/>
      <c r="I12" s="137"/>
      <c r="J12" s="136"/>
      <c r="K12" s="137" t="s">
        <v>82</v>
      </c>
      <c r="L12" s="136"/>
      <c r="M12" s="137" t="s">
        <v>83</v>
      </c>
      <c r="N12" s="136"/>
      <c r="O12" s="137" t="s">
        <v>84</v>
      </c>
      <c r="P12" s="139"/>
      <c r="Q12" s="121"/>
      <c r="R12" s="153" t="s">
        <v>85</v>
      </c>
      <c r="S12" s="121"/>
      <c r="T12" s="121"/>
      <c r="U12" s="121"/>
      <c r="V12" s="121"/>
      <c r="W12" s="121"/>
      <c r="X12" s="121"/>
      <c r="Y12" s="121"/>
      <c r="Z12" s="121"/>
    </row>
    <row r="13" spans="1:26" ht="15.75" customHeight="1">
      <c r="A13" s="121"/>
      <c r="B13" s="154"/>
      <c r="C13" s="155" t="s">
        <v>86</v>
      </c>
      <c r="D13" s="156"/>
      <c r="E13" s="157" t="s">
        <v>87</v>
      </c>
      <c r="F13" s="158">
        <f>J12</f>
        <v>0</v>
      </c>
      <c r="G13" s="159" t="s">
        <v>88</v>
      </c>
      <c r="H13" s="159">
        <f>L12</f>
        <v>0</v>
      </c>
      <c r="I13" s="159" t="s">
        <v>83</v>
      </c>
      <c r="J13" s="160">
        <f>N12</f>
        <v>0</v>
      </c>
      <c r="K13" s="160" t="s">
        <v>89</v>
      </c>
      <c r="L13" s="160"/>
      <c r="M13" s="160"/>
      <c r="N13" s="160"/>
      <c r="O13" s="161" t="str">
        <f>IF(AND(C13&lt;&gt;"",$F$12&lt;&gt;""),INT($S$21*$N$12/$L$12)-ROUNDUP(($S$21-$F$21)*$N$12/$L$12,0),"")</f>
        <v/>
      </c>
      <c r="P13" s="162" t="s">
        <v>90</v>
      </c>
      <c r="Q13" s="121"/>
      <c r="R13" s="153" t="s">
        <v>91</v>
      </c>
      <c r="S13" s="121"/>
      <c r="T13" s="121"/>
      <c r="U13" s="121"/>
      <c r="V13" s="121"/>
      <c r="W13" s="121"/>
      <c r="X13" s="121"/>
      <c r="Y13" s="121"/>
      <c r="Z13" s="121"/>
    </row>
    <row r="14" spans="1:26" ht="15.75" customHeight="1">
      <c r="A14" s="121"/>
      <c r="B14" s="154"/>
      <c r="C14" s="163" t="s">
        <v>92</v>
      </c>
      <c r="D14" s="164"/>
      <c r="E14" s="165" t="s">
        <v>87</v>
      </c>
      <c r="F14" s="165">
        <f>J12</f>
        <v>0</v>
      </c>
      <c r="G14" s="166" t="s">
        <v>88</v>
      </c>
      <c r="H14" s="166">
        <f>L12</f>
        <v>0</v>
      </c>
      <c r="I14" s="166" t="s">
        <v>83</v>
      </c>
      <c r="J14" s="167">
        <f>N12</f>
        <v>0</v>
      </c>
      <c r="K14" s="167" t="s">
        <v>89</v>
      </c>
      <c r="L14" s="167"/>
      <c r="M14" s="167"/>
      <c r="N14" s="167"/>
      <c r="O14" s="168" t="str">
        <f>IF(AND(C14&lt;&gt;"",$F$12&lt;&gt;""),INT(INT(INT(F22/1.18)*$N$12/$L$12)*1.18 ),"")</f>
        <v/>
      </c>
      <c r="P14" s="169" t="s">
        <v>90</v>
      </c>
      <c r="Q14" s="121"/>
      <c r="R14" s="153" t="s">
        <v>93</v>
      </c>
      <c r="S14" s="121"/>
      <c r="T14" s="121"/>
      <c r="U14" s="121"/>
      <c r="V14" s="121"/>
      <c r="W14" s="121"/>
      <c r="X14" s="121"/>
      <c r="Y14" s="121"/>
      <c r="Z14" s="121"/>
    </row>
    <row r="15" spans="1:26" ht="15.75" customHeight="1">
      <c r="A15" s="121"/>
      <c r="B15" s="154"/>
      <c r="C15" s="163" t="s">
        <v>94</v>
      </c>
      <c r="D15" s="164"/>
      <c r="E15" s="165" t="s">
        <v>87</v>
      </c>
      <c r="F15" s="165">
        <f>J12</f>
        <v>0</v>
      </c>
      <c r="G15" s="166" t="s">
        <v>88</v>
      </c>
      <c r="H15" s="166">
        <f>L12</f>
        <v>0</v>
      </c>
      <c r="I15" s="166" t="s">
        <v>83</v>
      </c>
      <c r="J15" s="167">
        <f>N12</f>
        <v>0</v>
      </c>
      <c r="K15" s="167" t="s">
        <v>89</v>
      </c>
      <c r="L15" s="167"/>
      <c r="M15" s="167"/>
      <c r="N15" s="167"/>
      <c r="O15" s="168" t="str">
        <f>IF(AND(C15&lt;&gt;"",$F$12&lt;&gt;""),INT(F23*$N$12/$L$12),"")</f>
        <v/>
      </c>
      <c r="P15" s="169" t="s">
        <v>90</v>
      </c>
      <c r="Q15" s="121"/>
      <c r="R15" s="153" t="s">
        <v>95</v>
      </c>
      <c r="S15" s="121"/>
      <c r="T15" s="121"/>
      <c r="U15" s="121"/>
      <c r="V15" s="121"/>
      <c r="W15" s="121"/>
      <c r="X15" s="121"/>
      <c r="Y15" s="121"/>
      <c r="Z15" s="121"/>
    </row>
    <row r="16" spans="1:26" ht="15.75" customHeight="1">
      <c r="A16" s="121"/>
      <c r="B16" s="154"/>
      <c r="C16" s="163" t="s">
        <v>96</v>
      </c>
      <c r="D16" s="164"/>
      <c r="E16" s="165" t="s">
        <v>87</v>
      </c>
      <c r="F16" s="165">
        <f>J12</f>
        <v>0</v>
      </c>
      <c r="G16" s="166" t="s">
        <v>88</v>
      </c>
      <c r="H16" s="166">
        <f>L12</f>
        <v>0</v>
      </c>
      <c r="I16" s="166" t="s">
        <v>83</v>
      </c>
      <c r="J16" s="167">
        <f>N12</f>
        <v>0</v>
      </c>
      <c r="K16" s="167" t="s">
        <v>89</v>
      </c>
      <c r="L16" s="167"/>
      <c r="M16" s="167"/>
      <c r="N16" s="167"/>
      <c r="O16" s="168" t="str">
        <f>IF(AND(C16&lt;&gt;"",$F$12&lt;&gt;""),INT((INT($S$21*$N$12/$L$12)+$O$14+$O$15+$O$17+INT($S$24*$N$12/$L$12)) * $S$25 /100 ) + INT($S$24*$N$12/$L$12),"")</f>
        <v/>
      </c>
      <c r="P16" s="169" t="s">
        <v>90</v>
      </c>
      <c r="Q16" s="121"/>
      <c r="R16" s="153" t="s">
        <v>97</v>
      </c>
      <c r="S16" s="121"/>
      <c r="T16" s="121"/>
      <c r="U16" s="121"/>
      <c r="V16" s="121"/>
      <c r="W16" s="121"/>
      <c r="X16" s="121"/>
      <c r="Y16" s="121"/>
      <c r="Z16" s="121"/>
    </row>
    <row r="17" spans="1:26" ht="15.75" customHeight="1">
      <c r="A17" s="121"/>
      <c r="B17" s="154"/>
      <c r="C17" s="163" t="s">
        <v>98</v>
      </c>
      <c r="D17" s="164"/>
      <c r="E17" s="165" t="s">
        <v>87</v>
      </c>
      <c r="F17" s="165">
        <f>J12</f>
        <v>0</v>
      </c>
      <c r="G17" s="166" t="s">
        <v>88</v>
      </c>
      <c r="H17" s="166">
        <f>L12</f>
        <v>0</v>
      </c>
      <c r="I17" s="166" t="s">
        <v>83</v>
      </c>
      <c r="J17" s="167">
        <f>N12</f>
        <v>0</v>
      </c>
      <c r="K17" s="167" t="s">
        <v>89</v>
      </c>
      <c r="L17" s="167"/>
      <c r="M17" s="167"/>
      <c r="N17" s="167"/>
      <c r="O17" s="168" t="str">
        <f t="shared" ref="O17:O18" si="0">IF(AND(C17&lt;&gt;"",$F$12&lt;&gt;""),INT(F25*$N$12/$L$12),"")</f>
        <v/>
      </c>
      <c r="P17" s="169" t="s">
        <v>90</v>
      </c>
      <c r="Q17" s="121"/>
      <c r="R17" s="153" t="s">
        <v>99</v>
      </c>
      <c r="S17" s="121"/>
      <c r="T17" s="121"/>
      <c r="U17" s="121"/>
      <c r="V17" s="121"/>
      <c r="W17" s="121"/>
      <c r="X17" s="121"/>
      <c r="Y17" s="121"/>
      <c r="Z17" s="121"/>
    </row>
    <row r="18" spans="1:26" ht="15.75" customHeight="1">
      <c r="A18" s="121"/>
      <c r="B18" s="170"/>
      <c r="C18" s="171"/>
      <c r="D18" s="172"/>
      <c r="E18" s="173" t="s">
        <v>87</v>
      </c>
      <c r="F18" s="174"/>
      <c r="G18" s="174" t="s">
        <v>88</v>
      </c>
      <c r="H18" s="174"/>
      <c r="I18" s="174" t="s">
        <v>83</v>
      </c>
      <c r="J18" s="175"/>
      <c r="K18" s="175" t="s">
        <v>89</v>
      </c>
      <c r="L18" s="175"/>
      <c r="M18" s="176"/>
      <c r="N18" s="176"/>
      <c r="O18" s="168" t="str">
        <f t="shared" si="0"/>
        <v/>
      </c>
      <c r="P18" s="177" t="s">
        <v>90</v>
      </c>
      <c r="Q18" s="121"/>
      <c r="R18" s="121"/>
      <c r="S18" s="121"/>
      <c r="T18" s="121"/>
      <c r="U18" s="121"/>
      <c r="V18" s="121"/>
      <c r="W18" s="121"/>
      <c r="X18" s="121"/>
      <c r="Y18" s="121"/>
      <c r="Z18" s="121"/>
    </row>
    <row r="19" spans="1:26" ht="15.75" customHeight="1">
      <c r="A19" s="121"/>
      <c r="B19" s="178"/>
      <c r="C19" s="131"/>
      <c r="D19" s="131"/>
      <c r="E19" s="131"/>
      <c r="F19" s="131"/>
      <c r="G19" s="131"/>
      <c r="H19" s="131"/>
      <c r="I19" s="131"/>
      <c r="J19" s="131"/>
      <c r="K19" s="131"/>
      <c r="L19" s="266" t="s">
        <v>100</v>
      </c>
      <c r="M19" s="237"/>
      <c r="N19" s="243"/>
      <c r="O19" s="179">
        <f>SUM(O13:O18)</f>
        <v>0</v>
      </c>
      <c r="P19" s="180" t="s">
        <v>101</v>
      </c>
      <c r="Q19" s="121"/>
      <c r="R19" s="153" t="s">
        <v>102</v>
      </c>
      <c r="S19" s="121"/>
      <c r="T19" s="121"/>
      <c r="U19" s="121"/>
      <c r="V19" s="121"/>
      <c r="W19" s="121"/>
      <c r="X19" s="121"/>
      <c r="Y19" s="121"/>
      <c r="Z19" s="121"/>
    </row>
    <row r="20" spans="1:26" ht="15.75" customHeight="1">
      <c r="A20" s="121"/>
      <c r="B20" s="150" t="s">
        <v>103</v>
      </c>
      <c r="C20" s="151"/>
      <c r="D20" s="135"/>
      <c r="E20" s="137" t="s">
        <v>80</v>
      </c>
      <c r="F20" s="136" t="s">
        <v>104</v>
      </c>
      <c r="G20" s="137" t="s">
        <v>105</v>
      </c>
      <c r="H20" s="137"/>
      <c r="I20" s="137"/>
      <c r="J20" s="137">
        <v>1</v>
      </c>
      <c r="K20" s="137" t="s">
        <v>106</v>
      </c>
      <c r="L20" s="137"/>
      <c r="M20" s="181"/>
      <c r="N20" s="181"/>
      <c r="O20" s="181"/>
      <c r="P20" s="182"/>
      <c r="Q20" s="183"/>
      <c r="R20" s="184" t="s">
        <v>107</v>
      </c>
      <c r="S20" s="185"/>
      <c r="T20" s="185"/>
      <c r="U20" s="185"/>
      <c r="V20" s="185"/>
      <c r="W20" s="121"/>
      <c r="X20" s="121"/>
      <c r="Y20" s="121"/>
      <c r="Z20" s="121"/>
    </row>
    <row r="21" spans="1:26" ht="15.75" customHeight="1">
      <c r="A21" s="121"/>
      <c r="B21" s="154"/>
      <c r="C21" s="155" t="s">
        <v>86</v>
      </c>
      <c r="D21" s="156"/>
      <c r="E21" s="160"/>
      <c r="F21" s="273">
        <v>64000</v>
      </c>
      <c r="G21" s="274"/>
      <c r="H21" s="159" t="s">
        <v>90</v>
      </c>
      <c r="I21" s="159" t="s">
        <v>34</v>
      </c>
      <c r="J21" s="160">
        <v>1</v>
      </c>
      <c r="K21" s="186"/>
      <c r="L21" s="160"/>
      <c r="M21" s="187"/>
      <c r="N21" s="187"/>
      <c r="O21" s="161">
        <f t="shared" ref="O21:O22" si="1">F21*J21</f>
        <v>64000</v>
      </c>
      <c r="P21" s="188" t="s">
        <v>90</v>
      </c>
      <c r="Q21" s="121"/>
      <c r="R21" s="153" t="s">
        <v>91</v>
      </c>
      <c r="S21" s="121">
        <v>64000</v>
      </c>
      <c r="T21" s="121"/>
      <c r="U21" s="121"/>
      <c r="V21" s="121"/>
      <c r="W21" s="121"/>
      <c r="X21" s="121"/>
      <c r="Y21" s="121"/>
      <c r="Z21" s="121"/>
    </row>
    <row r="22" spans="1:26" ht="15.75" customHeight="1">
      <c r="A22" s="121"/>
      <c r="B22" s="154"/>
      <c r="C22" s="163" t="s">
        <v>92</v>
      </c>
      <c r="D22" s="164"/>
      <c r="E22" s="167"/>
      <c r="F22" s="264">
        <v>4950</v>
      </c>
      <c r="G22" s="254"/>
      <c r="H22" s="166" t="s">
        <v>90</v>
      </c>
      <c r="I22" s="166" t="s">
        <v>34</v>
      </c>
      <c r="J22" s="167">
        <v>1</v>
      </c>
      <c r="K22" s="189"/>
      <c r="L22" s="167"/>
      <c r="M22" s="167"/>
      <c r="N22" s="167"/>
      <c r="O22" s="168">
        <f t="shared" si="1"/>
        <v>4950</v>
      </c>
      <c r="P22" s="190" t="s">
        <v>90</v>
      </c>
      <c r="Q22" s="121"/>
      <c r="R22" s="153" t="s">
        <v>93</v>
      </c>
      <c r="S22" s="121"/>
      <c r="T22" s="121"/>
      <c r="U22" s="121"/>
      <c r="V22" s="121"/>
      <c r="W22" s="121"/>
      <c r="X22" s="121"/>
      <c r="Y22" s="121"/>
      <c r="Z22" s="121"/>
    </row>
    <row r="23" spans="1:26" ht="15.75" customHeight="1">
      <c r="A23" s="121"/>
      <c r="B23" s="154"/>
      <c r="C23" s="163" t="s">
        <v>94</v>
      </c>
      <c r="D23" s="164"/>
      <c r="E23" s="167"/>
      <c r="F23" s="264">
        <v>3500</v>
      </c>
      <c r="G23" s="254"/>
      <c r="H23" s="166" t="s">
        <v>90</v>
      </c>
      <c r="I23" s="166" t="s">
        <v>34</v>
      </c>
      <c r="J23" s="167">
        <v>1</v>
      </c>
      <c r="K23" s="189"/>
      <c r="L23" s="167"/>
      <c r="M23" s="167"/>
      <c r="N23" s="167"/>
      <c r="O23" s="168">
        <v>3500</v>
      </c>
      <c r="P23" s="190" t="s">
        <v>90</v>
      </c>
      <c r="Q23" s="121"/>
      <c r="R23" s="153" t="s">
        <v>95</v>
      </c>
      <c r="S23" s="121"/>
      <c r="T23" s="121"/>
      <c r="U23" s="121"/>
      <c r="V23" s="121"/>
      <c r="W23" s="121"/>
      <c r="X23" s="121"/>
      <c r="Y23" s="121"/>
      <c r="Z23" s="121"/>
    </row>
    <row r="24" spans="1:26" ht="15.75" customHeight="1">
      <c r="A24" s="121"/>
      <c r="B24" s="154"/>
      <c r="C24" s="163" t="s">
        <v>96</v>
      </c>
      <c r="D24" s="164"/>
      <c r="E24" s="167"/>
      <c r="F24" s="264">
        <v>1449</v>
      </c>
      <c r="G24" s="254"/>
      <c r="H24" s="166" t="s">
        <v>90</v>
      </c>
      <c r="I24" s="166" t="s">
        <v>34</v>
      </c>
      <c r="J24" s="167">
        <v>1</v>
      </c>
      <c r="K24" s="189"/>
      <c r="L24" s="167"/>
      <c r="M24" s="167"/>
      <c r="N24" s="167"/>
      <c r="O24" s="168">
        <f t="shared" ref="O24:O25" si="2">F24*J24</f>
        <v>1449</v>
      </c>
      <c r="P24" s="190" t="s">
        <v>90</v>
      </c>
      <c r="Q24" s="121"/>
      <c r="R24" s="153" t="s">
        <v>97</v>
      </c>
      <c r="S24" s="121">
        <v>0</v>
      </c>
      <c r="T24" s="121"/>
      <c r="U24" s="121"/>
      <c r="V24" s="121"/>
      <c r="W24" s="121"/>
      <c r="X24" s="121"/>
      <c r="Y24" s="121"/>
      <c r="Z24" s="121"/>
    </row>
    <row r="25" spans="1:26" ht="15.75" customHeight="1">
      <c r="A25" s="121"/>
      <c r="B25" s="154"/>
      <c r="C25" s="163" t="s">
        <v>98</v>
      </c>
      <c r="D25" s="164"/>
      <c r="E25" s="167"/>
      <c r="F25" s="264">
        <v>0</v>
      </c>
      <c r="G25" s="254"/>
      <c r="H25" s="166" t="s">
        <v>90</v>
      </c>
      <c r="I25" s="166" t="s">
        <v>34</v>
      </c>
      <c r="J25" s="167">
        <v>1</v>
      </c>
      <c r="K25" s="189"/>
      <c r="L25" s="167"/>
      <c r="M25" s="167"/>
      <c r="N25" s="167"/>
      <c r="O25" s="168">
        <f t="shared" si="2"/>
        <v>0</v>
      </c>
      <c r="P25" s="190" t="s">
        <v>90</v>
      </c>
      <c r="Q25" s="121"/>
      <c r="R25" s="153" t="s">
        <v>99</v>
      </c>
      <c r="S25" s="121">
        <v>2</v>
      </c>
      <c r="T25" s="121"/>
      <c r="U25" s="121"/>
      <c r="V25" s="121"/>
      <c r="W25" s="121"/>
      <c r="X25" s="121"/>
      <c r="Y25" s="121"/>
      <c r="Z25" s="121"/>
    </row>
    <row r="26" spans="1:26" ht="15.75" customHeight="1">
      <c r="A26" s="121"/>
      <c r="B26" s="170"/>
      <c r="C26" s="171"/>
      <c r="D26" s="172"/>
      <c r="E26" s="175"/>
      <c r="F26" s="265"/>
      <c r="G26" s="256"/>
      <c r="H26" s="174" t="s">
        <v>90</v>
      </c>
      <c r="I26" s="174" t="s">
        <v>34</v>
      </c>
      <c r="J26" s="175">
        <v>1</v>
      </c>
      <c r="K26" s="191"/>
      <c r="L26" s="175"/>
      <c r="M26" s="176"/>
      <c r="N26" s="176"/>
      <c r="O26" s="192" t="str">
        <f>IF(F26*J26=0,"",F26*J26)</f>
        <v/>
      </c>
      <c r="P26" s="193" t="s">
        <v>90</v>
      </c>
      <c r="Q26" s="121"/>
      <c r="R26" s="194"/>
      <c r="S26" s="121"/>
      <c r="T26" s="121"/>
      <c r="U26" s="121"/>
      <c r="V26" s="121"/>
      <c r="W26" s="121"/>
      <c r="X26" s="121"/>
      <c r="Y26" s="121"/>
      <c r="Z26" s="121"/>
    </row>
    <row r="27" spans="1:26" ht="15.75" customHeight="1">
      <c r="A27" s="121"/>
      <c r="B27" s="195"/>
      <c r="C27" s="145"/>
      <c r="D27" s="145"/>
      <c r="E27" s="145"/>
      <c r="F27" s="145"/>
      <c r="G27" s="145"/>
      <c r="H27" s="145"/>
      <c r="I27" s="145"/>
      <c r="J27" s="145"/>
      <c r="K27" s="145"/>
      <c r="L27" s="266" t="s">
        <v>100</v>
      </c>
      <c r="M27" s="237"/>
      <c r="N27" s="243"/>
      <c r="O27" s="196">
        <f>SUM(O21:O26)</f>
        <v>73899</v>
      </c>
      <c r="P27" s="197" t="s">
        <v>101</v>
      </c>
      <c r="Q27" s="121"/>
      <c r="R27" s="153" t="s">
        <v>108</v>
      </c>
      <c r="S27" s="121"/>
      <c r="T27" s="121"/>
      <c r="U27" s="121"/>
      <c r="V27" s="121"/>
      <c r="W27" s="121"/>
      <c r="X27" s="121"/>
      <c r="Y27" s="121"/>
      <c r="Z27" s="121"/>
    </row>
    <row r="28" spans="1:26" ht="15.75" customHeight="1">
      <c r="A28" s="121"/>
      <c r="B28" s="198" t="s">
        <v>109</v>
      </c>
      <c r="C28" s="199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  <c r="O28" s="199"/>
      <c r="P28" s="200"/>
      <c r="Q28" s="121"/>
      <c r="R28" s="121"/>
      <c r="S28" s="121"/>
      <c r="T28" s="121"/>
      <c r="U28" s="121"/>
      <c r="V28" s="121"/>
      <c r="W28" s="121"/>
      <c r="X28" s="121"/>
      <c r="Y28" s="121"/>
      <c r="Z28" s="121"/>
    </row>
    <row r="29" spans="1:26" ht="15.75" customHeight="1">
      <c r="A29" s="121"/>
      <c r="B29" s="201"/>
      <c r="C29" s="155" t="s">
        <v>110</v>
      </c>
      <c r="D29" s="160"/>
      <c r="E29" s="202" t="s">
        <v>111</v>
      </c>
      <c r="F29" s="159"/>
      <c r="G29" s="159"/>
      <c r="H29" s="159"/>
      <c r="I29" s="159"/>
      <c r="J29" s="160"/>
      <c r="K29" s="160"/>
      <c r="L29" s="160"/>
      <c r="M29" s="160"/>
      <c r="N29" s="160"/>
      <c r="O29" s="203">
        <v>64000</v>
      </c>
      <c r="P29" s="162" t="s">
        <v>90</v>
      </c>
      <c r="Q29" s="121"/>
      <c r="R29" s="121"/>
      <c r="S29" s="121"/>
      <c r="T29" s="121"/>
      <c r="U29" s="121"/>
      <c r="V29" s="121"/>
      <c r="W29" s="121"/>
      <c r="X29" s="121"/>
      <c r="Y29" s="121"/>
      <c r="Z29" s="121"/>
    </row>
    <row r="30" spans="1:26" ht="15.75" customHeight="1">
      <c r="A30" s="121"/>
      <c r="B30" s="204"/>
      <c r="C30" s="163" t="s">
        <v>112</v>
      </c>
      <c r="D30" s="167"/>
      <c r="E30" s="205" t="s">
        <v>113</v>
      </c>
      <c r="F30" s="166"/>
      <c r="G30" s="166"/>
      <c r="H30" s="166"/>
      <c r="I30" s="166"/>
      <c r="J30" s="167"/>
      <c r="K30" s="167"/>
      <c r="L30" s="167"/>
      <c r="M30" s="167"/>
      <c r="N30" s="167"/>
      <c r="O30" s="206">
        <v>0</v>
      </c>
      <c r="P30" s="169" t="s">
        <v>90</v>
      </c>
      <c r="Q30" s="121"/>
      <c r="R30" s="121"/>
      <c r="S30" s="121"/>
      <c r="T30" s="121"/>
      <c r="U30" s="121"/>
      <c r="V30" s="121"/>
      <c r="W30" s="121"/>
      <c r="X30" s="121"/>
      <c r="Y30" s="121"/>
      <c r="Z30" s="121"/>
    </row>
    <row r="31" spans="1:26" ht="15.75" customHeight="1">
      <c r="A31" s="121"/>
      <c r="B31" s="204"/>
      <c r="C31" s="163" t="s">
        <v>114</v>
      </c>
      <c r="D31" s="167"/>
      <c r="E31" s="205" t="s">
        <v>115</v>
      </c>
      <c r="F31" s="166"/>
      <c r="G31" s="166"/>
      <c r="H31" s="166"/>
      <c r="I31" s="166"/>
      <c r="J31" s="167"/>
      <c r="K31" s="167"/>
      <c r="L31" s="167"/>
      <c r="M31" s="167"/>
      <c r="N31" s="167"/>
      <c r="O31" s="206">
        <v>70400</v>
      </c>
      <c r="P31" s="169" t="s">
        <v>90</v>
      </c>
      <c r="Q31" s="121"/>
      <c r="R31" s="121"/>
      <c r="S31" s="121"/>
      <c r="T31" s="121"/>
      <c r="U31" s="121"/>
      <c r="V31" s="121"/>
      <c r="W31" s="121"/>
      <c r="X31" s="121"/>
      <c r="Y31" s="121"/>
      <c r="Z31" s="121"/>
    </row>
    <row r="32" spans="1:26" ht="15.75" customHeight="1">
      <c r="A32" s="121"/>
      <c r="B32" s="204"/>
      <c r="C32" s="163" t="s">
        <v>116</v>
      </c>
      <c r="D32" s="167"/>
      <c r="E32" s="205" t="s">
        <v>117</v>
      </c>
      <c r="F32" s="166"/>
      <c r="G32" s="166"/>
      <c r="H32" s="166"/>
      <c r="I32" s="166"/>
      <c r="J32" s="167"/>
      <c r="K32" s="167"/>
      <c r="L32" s="167"/>
      <c r="M32" s="167"/>
      <c r="N32" s="167"/>
      <c r="O32" s="206">
        <v>25000</v>
      </c>
      <c r="P32" s="169" t="s">
        <v>90</v>
      </c>
      <c r="Q32" s="121"/>
      <c r="R32" s="121"/>
      <c r="S32" s="121"/>
      <c r="T32" s="121"/>
      <c r="U32" s="121"/>
      <c r="V32" s="121"/>
      <c r="W32" s="121"/>
      <c r="X32" s="121"/>
      <c r="Y32" s="121"/>
      <c r="Z32" s="121"/>
    </row>
    <row r="33" spans="1:26" ht="15.75" customHeight="1">
      <c r="A33" s="121"/>
      <c r="B33" s="204"/>
      <c r="C33" s="163" t="s">
        <v>118</v>
      </c>
      <c r="D33" s="167"/>
      <c r="E33" s="205" t="s">
        <v>119</v>
      </c>
      <c r="F33" s="166"/>
      <c r="G33" s="166"/>
      <c r="H33" s="166"/>
      <c r="I33" s="166"/>
      <c r="J33" s="167"/>
      <c r="K33" s="167"/>
      <c r="L33" s="167"/>
      <c r="M33" s="167"/>
      <c r="N33" s="167"/>
      <c r="O33" s="206">
        <v>5445</v>
      </c>
      <c r="P33" s="169" t="s">
        <v>90</v>
      </c>
      <c r="Q33" s="121"/>
      <c r="R33" s="121"/>
      <c r="S33" s="121"/>
      <c r="T33" s="121"/>
      <c r="U33" s="121"/>
      <c r="V33" s="121"/>
      <c r="W33" s="121"/>
      <c r="X33" s="121"/>
      <c r="Y33" s="121"/>
      <c r="Z33" s="121"/>
    </row>
    <row r="34" spans="1:26" ht="15.75" customHeight="1">
      <c r="A34" s="121"/>
      <c r="B34" s="204"/>
      <c r="C34" s="163" t="s">
        <v>120</v>
      </c>
      <c r="D34" s="167"/>
      <c r="E34" s="205" t="s">
        <v>121</v>
      </c>
      <c r="F34" s="166"/>
      <c r="G34" s="166"/>
      <c r="H34" s="166"/>
      <c r="I34" s="166"/>
      <c r="J34" s="167"/>
      <c r="K34" s="167"/>
      <c r="L34" s="167"/>
      <c r="M34" s="167"/>
      <c r="N34" s="167"/>
      <c r="O34" s="206">
        <v>70000</v>
      </c>
      <c r="P34" s="169" t="s">
        <v>90</v>
      </c>
      <c r="Q34" s="121"/>
      <c r="R34" s="121"/>
      <c r="S34" s="121"/>
      <c r="T34" s="121"/>
      <c r="U34" s="121"/>
      <c r="V34" s="121"/>
      <c r="W34" s="121"/>
      <c r="X34" s="121"/>
      <c r="Y34" s="121"/>
      <c r="Z34" s="121"/>
    </row>
    <row r="35" spans="1:26" ht="15.75" customHeight="1">
      <c r="A35" s="121"/>
      <c r="B35" s="204"/>
      <c r="C35" s="163" t="s">
        <v>122</v>
      </c>
      <c r="D35" s="167"/>
      <c r="E35" s="205" t="s">
        <v>123</v>
      </c>
      <c r="F35" s="166"/>
      <c r="G35" s="166"/>
      <c r="H35" s="166"/>
      <c r="I35" s="166"/>
      <c r="J35" s="167"/>
      <c r="K35" s="167"/>
      <c r="L35" s="167"/>
      <c r="M35" s="167"/>
      <c r="N35" s="167"/>
      <c r="O35" s="206">
        <v>15000</v>
      </c>
      <c r="P35" s="169" t="s">
        <v>90</v>
      </c>
      <c r="Q35" s="121"/>
      <c r="R35" s="121"/>
      <c r="S35" s="121"/>
      <c r="T35" s="121"/>
      <c r="U35" s="121"/>
      <c r="V35" s="121"/>
      <c r="W35" s="121"/>
      <c r="X35" s="121"/>
      <c r="Y35" s="121"/>
      <c r="Z35" s="121"/>
    </row>
    <row r="36" spans="1:26" ht="15.75" customHeight="1">
      <c r="A36" s="121"/>
      <c r="B36" s="207"/>
      <c r="C36" s="208"/>
      <c r="D36" s="175"/>
      <c r="E36" s="209"/>
      <c r="F36" s="174"/>
      <c r="G36" s="174"/>
      <c r="H36" s="174"/>
      <c r="I36" s="174"/>
      <c r="J36" s="175"/>
      <c r="K36" s="175"/>
      <c r="L36" s="175"/>
      <c r="M36" s="175"/>
      <c r="N36" s="175"/>
      <c r="O36" s="210"/>
      <c r="P36" s="211"/>
      <c r="Q36" s="121"/>
      <c r="R36" s="121"/>
      <c r="S36" s="121"/>
      <c r="T36" s="121"/>
      <c r="U36" s="121"/>
      <c r="V36" s="121"/>
      <c r="W36" s="121"/>
      <c r="X36" s="121"/>
      <c r="Y36" s="121"/>
      <c r="Z36" s="121"/>
    </row>
    <row r="37" spans="1:26" ht="15.75" customHeight="1">
      <c r="A37" s="121"/>
      <c r="B37" s="135"/>
      <c r="C37" s="137"/>
      <c r="D37" s="137"/>
      <c r="E37" s="209" t="s">
        <v>124</v>
      </c>
      <c r="F37" s="137"/>
      <c r="G37" s="209"/>
      <c r="H37" s="137"/>
      <c r="I37" s="137"/>
      <c r="J37" s="137"/>
      <c r="K37" s="139"/>
      <c r="L37" s="266" t="s">
        <v>100</v>
      </c>
      <c r="M37" s="237"/>
      <c r="N37" s="243"/>
      <c r="O37" s="196">
        <f>SUM(O29:O36)</f>
        <v>249845</v>
      </c>
      <c r="P37" s="197" t="s">
        <v>101</v>
      </c>
      <c r="Q37" s="121"/>
      <c r="R37" s="121"/>
      <c r="S37" s="121"/>
      <c r="T37" s="121"/>
      <c r="U37" s="121"/>
      <c r="V37" s="121"/>
      <c r="W37" s="121"/>
      <c r="X37" s="121"/>
      <c r="Y37" s="121"/>
      <c r="Z37" s="121"/>
    </row>
    <row r="38" spans="1:26" ht="15.75" customHeight="1">
      <c r="A38" s="121"/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21"/>
      <c r="R38" s="121"/>
      <c r="S38" s="121"/>
      <c r="T38" s="121"/>
      <c r="U38" s="121"/>
      <c r="V38" s="121"/>
      <c r="W38" s="121"/>
      <c r="X38" s="121"/>
      <c r="Y38" s="121"/>
      <c r="Z38" s="121"/>
    </row>
    <row r="39" spans="1:26" ht="15.75" customHeight="1">
      <c r="A39" s="121"/>
      <c r="B39" s="131"/>
      <c r="C39" s="131"/>
      <c r="D39" s="131"/>
      <c r="E39" s="131"/>
      <c r="F39" s="131"/>
      <c r="G39" s="267" t="s">
        <v>125</v>
      </c>
      <c r="H39" s="237"/>
      <c r="I39" s="237"/>
      <c r="J39" s="237"/>
      <c r="K39" s="237"/>
      <c r="L39" s="243"/>
      <c r="M39" s="268">
        <f>O19+O27+O37</f>
        <v>323744</v>
      </c>
      <c r="N39" s="237"/>
      <c r="O39" s="248"/>
      <c r="P39" s="112" t="s">
        <v>90</v>
      </c>
      <c r="Q39" s="121"/>
      <c r="R39" s="121"/>
      <c r="S39" s="121"/>
      <c r="T39" s="121"/>
      <c r="U39" s="121"/>
      <c r="V39" s="121"/>
      <c r="W39" s="121"/>
      <c r="X39" s="121"/>
      <c r="Y39" s="121"/>
      <c r="Z39" s="121"/>
    </row>
    <row r="40" spans="1:26" ht="15.75" customHeight="1">
      <c r="A40" s="121"/>
      <c r="B40" s="131"/>
      <c r="C40" s="131"/>
      <c r="D40" s="131"/>
      <c r="E40" s="131"/>
      <c r="F40" s="131"/>
      <c r="G40" s="153" t="s">
        <v>126</v>
      </c>
      <c r="H40" s="131"/>
      <c r="I40" s="131"/>
      <c r="J40" s="131"/>
      <c r="K40" s="131"/>
      <c r="L40" s="131"/>
      <c r="M40" s="131"/>
      <c r="N40" s="131"/>
      <c r="O40" s="131"/>
      <c r="P40" s="131"/>
      <c r="Q40" s="121"/>
      <c r="R40" s="121"/>
      <c r="S40" s="121"/>
      <c r="T40" s="121"/>
      <c r="U40" s="121"/>
      <c r="V40" s="121"/>
      <c r="W40" s="121"/>
      <c r="X40" s="121"/>
      <c r="Y40" s="121"/>
      <c r="Z40" s="121"/>
    </row>
    <row r="41" spans="1:26" ht="15.75" customHeight="1">
      <c r="A41" s="121"/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21"/>
      <c r="R41" s="121"/>
      <c r="S41" s="121"/>
      <c r="T41" s="121"/>
      <c r="U41" s="121"/>
      <c r="V41" s="121"/>
      <c r="W41" s="121"/>
      <c r="X41" s="121"/>
      <c r="Y41" s="121"/>
      <c r="Z41" s="121"/>
    </row>
    <row r="42" spans="1:26" ht="15.75" customHeight="1">
      <c r="A42" s="121"/>
      <c r="B42" s="131"/>
      <c r="C42" s="212" t="s">
        <v>127</v>
      </c>
      <c r="D42" s="131"/>
      <c r="E42" s="131"/>
      <c r="F42" s="131"/>
      <c r="G42" s="131"/>
      <c r="H42" s="213"/>
      <c r="I42" s="131"/>
      <c r="J42" s="131"/>
      <c r="K42" s="131"/>
      <c r="L42" s="131"/>
      <c r="M42" s="131"/>
      <c r="N42" s="131"/>
      <c r="O42" s="131"/>
      <c r="P42" s="131"/>
      <c r="Q42" s="121"/>
      <c r="R42" s="121"/>
      <c r="S42" s="121"/>
      <c r="T42" s="121"/>
      <c r="U42" s="121"/>
      <c r="V42" s="121"/>
      <c r="W42" s="121"/>
      <c r="X42" s="121"/>
      <c r="Y42" s="121"/>
      <c r="Z42" s="121"/>
    </row>
    <row r="43" spans="1:26" ht="15.75" customHeight="1">
      <c r="A43" s="121"/>
      <c r="B43" s="131"/>
      <c r="C43" s="212" t="s">
        <v>128</v>
      </c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21"/>
      <c r="R43" s="121"/>
      <c r="S43" s="121"/>
      <c r="T43" s="121"/>
      <c r="U43" s="121"/>
      <c r="V43" s="121"/>
      <c r="W43" s="121"/>
      <c r="X43" s="121"/>
      <c r="Y43" s="121"/>
      <c r="Z43" s="121"/>
    </row>
    <row r="44" spans="1:26" ht="15.75" customHeight="1">
      <c r="A44" s="121"/>
      <c r="B44" s="131"/>
      <c r="C44" s="212" t="s">
        <v>129</v>
      </c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21"/>
      <c r="R44" s="121"/>
      <c r="S44" s="121"/>
      <c r="T44" s="121"/>
      <c r="U44" s="121"/>
      <c r="V44" s="121"/>
      <c r="W44" s="121"/>
      <c r="X44" s="121"/>
      <c r="Y44" s="121"/>
      <c r="Z44" s="121"/>
    </row>
    <row r="45" spans="1:26" ht="15.75" customHeight="1">
      <c r="A45" s="121"/>
      <c r="B45" s="131"/>
      <c r="C45" s="212" t="s">
        <v>130</v>
      </c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21"/>
      <c r="R45" s="121"/>
      <c r="S45" s="121"/>
      <c r="T45" s="121"/>
      <c r="U45" s="121"/>
      <c r="V45" s="121"/>
      <c r="W45" s="121"/>
      <c r="X45" s="121"/>
      <c r="Y45" s="121"/>
      <c r="Z45" s="121"/>
    </row>
    <row r="46" spans="1:26" ht="15.75" customHeight="1">
      <c r="A46" s="121"/>
      <c r="B46" s="131"/>
      <c r="C46" s="212" t="s">
        <v>131</v>
      </c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21"/>
      <c r="R46" s="121"/>
      <c r="S46" s="121"/>
      <c r="T46" s="121"/>
      <c r="U46" s="121"/>
      <c r="V46" s="121"/>
      <c r="W46" s="121"/>
      <c r="X46" s="121"/>
      <c r="Y46" s="121"/>
      <c r="Z46" s="121"/>
    </row>
    <row r="47" spans="1:26" ht="17.25" customHeight="1">
      <c r="A47" s="121"/>
      <c r="B47" s="121"/>
      <c r="C47" s="214" t="s">
        <v>132</v>
      </c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</row>
    <row r="48" spans="1:26" ht="17.25" customHeight="1">
      <c r="A48" s="121"/>
      <c r="B48" s="121"/>
      <c r="C48" s="214" t="s">
        <v>133</v>
      </c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</row>
    <row r="49" spans="1:26" ht="17.25" customHeight="1">
      <c r="A49" s="121"/>
      <c r="B49" s="121"/>
      <c r="C49" s="214" t="s">
        <v>134</v>
      </c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</row>
    <row r="50" spans="1:26" ht="17.25" customHeight="1">
      <c r="A50" s="121"/>
      <c r="B50" s="121"/>
      <c r="C50" s="214" t="s">
        <v>135</v>
      </c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</row>
    <row r="51" spans="1:26" ht="17.25" customHeight="1">
      <c r="A51" s="121"/>
      <c r="B51" s="121"/>
      <c r="C51" s="214" t="s">
        <v>136</v>
      </c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</row>
    <row r="52" spans="1:26" ht="17.25" customHeight="1">
      <c r="A52" s="121"/>
      <c r="B52" s="121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</row>
    <row r="53" spans="1:26" ht="17.25" customHeight="1">
      <c r="A53" s="121"/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</row>
    <row r="54" spans="1:26" ht="17.25" customHeight="1">
      <c r="A54" s="121"/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</row>
    <row r="55" spans="1:26" ht="17.25" customHeight="1">
      <c r="A55" s="121"/>
      <c r="B55" s="121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</row>
    <row r="56" spans="1:26" ht="17.25" customHeight="1">
      <c r="A56" s="121"/>
      <c r="B56" s="121"/>
      <c r="C56" s="121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</row>
    <row r="57" spans="1:26" ht="17.25" customHeight="1">
      <c r="A57" s="121"/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</row>
    <row r="58" spans="1:26" ht="17.25" customHeight="1">
      <c r="A58" s="121"/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</row>
    <row r="59" spans="1:26" ht="17.25" customHeight="1">
      <c r="A59" s="121"/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</row>
    <row r="60" spans="1:26" ht="17.25" customHeight="1">
      <c r="A60" s="121"/>
      <c r="B60" s="121"/>
      <c r="C60" s="121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</row>
    <row r="61" spans="1:26" ht="17.25" customHeight="1">
      <c r="A61" s="121"/>
      <c r="B61" s="121"/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</row>
    <row r="62" spans="1:26" ht="17.25" customHeight="1">
      <c r="A62" s="121"/>
      <c r="B62" s="121"/>
      <c r="C62" s="121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</row>
    <row r="63" spans="1:26" ht="17.25" customHeight="1">
      <c r="A63" s="121"/>
      <c r="B63" s="121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</row>
    <row r="64" spans="1:26" ht="17.25" customHeight="1">
      <c r="A64" s="121"/>
      <c r="B64" s="121"/>
      <c r="C64" s="121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</row>
    <row r="65" spans="1:26" ht="17.25" customHeight="1">
      <c r="A65" s="121"/>
      <c r="B65" s="121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</row>
    <row r="66" spans="1:26" ht="17.25" customHeight="1">
      <c r="A66" s="121"/>
      <c r="B66" s="121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</row>
    <row r="67" spans="1:26" ht="17.25" customHeight="1">
      <c r="A67" s="121"/>
      <c r="B67" s="121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</row>
    <row r="68" spans="1:26" ht="17.25" customHeight="1">
      <c r="A68" s="121"/>
      <c r="B68" s="121"/>
      <c r="C68" s="121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</row>
    <row r="69" spans="1:26" ht="17.25" customHeight="1">
      <c r="A69" s="121"/>
      <c r="B69" s="121"/>
      <c r="C69" s="121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</row>
    <row r="70" spans="1:26" ht="17.25" customHeight="1">
      <c r="A70" s="121"/>
      <c r="B70" s="121"/>
      <c r="C70" s="121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</row>
    <row r="71" spans="1:26" ht="17.25" customHeight="1">
      <c r="A71" s="121"/>
      <c r="B71" s="121"/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</row>
    <row r="72" spans="1:26" ht="17.25" customHeight="1">
      <c r="A72" s="121"/>
      <c r="B72" s="121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</row>
    <row r="73" spans="1:26" ht="17.25" customHeight="1">
      <c r="A73" s="121"/>
      <c r="B73" s="121"/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</row>
    <row r="74" spans="1:26" ht="17.25" customHeight="1">
      <c r="A74" s="121"/>
      <c r="B74" s="121"/>
      <c r="C74" s="121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</row>
    <row r="75" spans="1:26" ht="17.25" customHeight="1">
      <c r="A75" s="121"/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</row>
    <row r="76" spans="1:26" ht="17.25" customHeight="1">
      <c r="A76" s="121"/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</row>
    <row r="77" spans="1:26" ht="17.25" customHeight="1">
      <c r="A77" s="121"/>
      <c r="B77" s="121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</row>
    <row r="78" spans="1:26" ht="17.25" customHeight="1">
      <c r="A78" s="121"/>
      <c r="B78" s="121"/>
      <c r="C78" s="121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</row>
    <row r="79" spans="1:26" ht="17.25" customHeight="1">
      <c r="A79" s="121"/>
      <c r="B79" s="121"/>
      <c r="C79" s="121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</row>
    <row r="80" spans="1:26" ht="17.25" customHeight="1">
      <c r="A80" s="121"/>
      <c r="B80" s="121"/>
      <c r="C80" s="121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</row>
    <row r="81" spans="1:26" ht="17.25" customHeight="1">
      <c r="A81" s="121"/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</row>
    <row r="82" spans="1:26" ht="17.25" customHeight="1">
      <c r="A82" s="121"/>
      <c r="B82" s="121"/>
      <c r="C82" s="121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</row>
    <row r="83" spans="1:26" ht="17.25" customHeight="1">
      <c r="A83" s="121"/>
      <c r="B83" s="121"/>
      <c r="C83" s="121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</row>
    <row r="84" spans="1:26" ht="17.25" customHeight="1">
      <c r="A84" s="121"/>
      <c r="B84" s="121"/>
      <c r="C84" s="121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</row>
    <row r="85" spans="1:26" ht="17.25" customHeight="1">
      <c r="A85" s="121"/>
      <c r="B85" s="121"/>
      <c r="C85" s="121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</row>
    <row r="86" spans="1:26" ht="17.25" customHeight="1">
      <c r="A86" s="121"/>
      <c r="B86" s="121"/>
      <c r="C86" s="121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</row>
    <row r="87" spans="1:26" ht="17.25" customHeight="1">
      <c r="A87" s="121"/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</row>
    <row r="88" spans="1:26" ht="17.25" customHeight="1">
      <c r="A88" s="121"/>
      <c r="B88" s="121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</row>
    <row r="89" spans="1:26" ht="17.25" customHeight="1">
      <c r="A89" s="121"/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</row>
    <row r="90" spans="1:26" ht="17.25" customHeight="1">
      <c r="A90" s="121"/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</row>
    <row r="91" spans="1:26" ht="17.25" customHeight="1">
      <c r="A91" s="121"/>
      <c r="B91" s="121"/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</row>
    <row r="92" spans="1:26" ht="17.25" customHeight="1">
      <c r="A92" s="121"/>
      <c r="B92" s="121"/>
      <c r="C92" s="121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</row>
    <row r="93" spans="1:26" ht="17.25" customHeight="1">
      <c r="A93" s="121"/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</row>
    <row r="94" spans="1:26" ht="17.25" customHeight="1">
      <c r="A94" s="121"/>
      <c r="B94" s="121"/>
      <c r="C94" s="121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</row>
    <row r="95" spans="1:26" ht="17.25" customHeight="1">
      <c r="A95" s="121"/>
      <c r="B95" s="121"/>
      <c r="C95" s="121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</row>
    <row r="96" spans="1:26" ht="17.25" customHeight="1">
      <c r="A96" s="121"/>
      <c r="B96" s="121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</row>
    <row r="97" spans="1:26" ht="17.25" customHeight="1">
      <c r="A97" s="121"/>
      <c r="B97" s="121"/>
      <c r="C97" s="121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</row>
    <row r="98" spans="1:26" ht="17.25" customHeight="1">
      <c r="A98" s="121"/>
      <c r="B98" s="121"/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</row>
    <row r="99" spans="1:26" ht="17.25" customHeight="1">
      <c r="A99" s="121"/>
      <c r="B99" s="121"/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</row>
    <row r="100" spans="1:26" ht="17.25" customHeight="1">
      <c r="A100" s="121"/>
      <c r="B100" s="121"/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</row>
    <row r="101" spans="1:26" ht="17.25" customHeight="1">
      <c r="A101" s="121"/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</row>
    <row r="102" spans="1:26" ht="17.25" customHeight="1">
      <c r="A102" s="121"/>
      <c r="B102" s="121"/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</row>
    <row r="103" spans="1:26" ht="17.25" customHeight="1">
      <c r="A103" s="121"/>
      <c r="B103" s="121"/>
      <c r="C103" s="121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</row>
    <row r="104" spans="1:26" ht="17.25" customHeight="1">
      <c r="A104" s="121"/>
      <c r="B104" s="121"/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</row>
    <row r="105" spans="1:26" ht="17.25" customHeight="1">
      <c r="A105" s="121"/>
      <c r="B105" s="121"/>
      <c r="C105" s="121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</row>
    <row r="106" spans="1:26" ht="17.25" customHeight="1">
      <c r="A106" s="121"/>
      <c r="B106" s="121"/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</row>
    <row r="107" spans="1:26" ht="17.25" customHeight="1">
      <c r="A107" s="121"/>
      <c r="B107" s="121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</row>
    <row r="108" spans="1:26" ht="17.25" customHeight="1">
      <c r="A108" s="121"/>
      <c r="B108" s="121"/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</row>
    <row r="109" spans="1:26" ht="17.25" customHeight="1">
      <c r="A109" s="121"/>
      <c r="B109" s="121"/>
      <c r="C109" s="121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</row>
    <row r="110" spans="1:26" ht="17.25" customHeight="1">
      <c r="A110" s="121"/>
      <c r="B110" s="121"/>
      <c r="C110" s="121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</row>
    <row r="111" spans="1:26" ht="17.25" customHeight="1">
      <c r="A111" s="121"/>
      <c r="B111" s="121"/>
      <c r="C111" s="121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</row>
    <row r="112" spans="1:26" ht="17.25" customHeight="1">
      <c r="A112" s="121"/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</row>
    <row r="113" spans="1:26" ht="17.25" customHeight="1">
      <c r="A113" s="121"/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</row>
    <row r="114" spans="1:26" ht="17.25" customHeight="1">
      <c r="A114" s="121"/>
      <c r="B114" s="121"/>
      <c r="C114" s="121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</row>
    <row r="115" spans="1:26" ht="17.25" customHeight="1">
      <c r="A115" s="121"/>
      <c r="B115" s="121"/>
      <c r="C115" s="121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</row>
    <row r="116" spans="1:26" ht="17.25" customHeight="1">
      <c r="A116" s="121"/>
      <c r="B116" s="121"/>
      <c r="C116" s="121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</row>
    <row r="117" spans="1:26" ht="17.25" customHeight="1">
      <c r="A117" s="121"/>
      <c r="B117" s="121"/>
      <c r="C117" s="121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</row>
    <row r="118" spans="1:26" ht="17.25" customHeight="1">
      <c r="A118" s="121"/>
      <c r="B118" s="121"/>
      <c r="C118" s="121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</row>
    <row r="119" spans="1:26" ht="17.25" customHeight="1">
      <c r="A119" s="121"/>
      <c r="B119" s="121"/>
      <c r="C119" s="121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</row>
    <row r="120" spans="1:26" ht="17.25" customHeight="1">
      <c r="A120" s="121"/>
      <c r="B120" s="121"/>
      <c r="C120" s="121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</row>
    <row r="121" spans="1:26" ht="17.25" customHeight="1">
      <c r="A121" s="121"/>
      <c r="B121" s="121"/>
      <c r="C121" s="121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</row>
    <row r="122" spans="1:26" ht="17.25" customHeight="1">
      <c r="A122" s="121"/>
      <c r="B122" s="121"/>
      <c r="C122" s="121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</row>
    <row r="123" spans="1:26" ht="17.25" customHeight="1">
      <c r="A123" s="121"/>
      <c r="B123" s="121"/>
      <c r="C123" s="121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</row>
    <row r="124" spans="1:26" ht="17.25" customHeight="1">
      <c r="A124" s="121"/>
      <c r="B124" s="121"/>
      <c r="C124" s="121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</row>
    <row r="125" spans="1:26" ht="17.25" customHeight="1">
      <c r="A125" s="121"/>
      <c r="B125" s="121"/>
      <c r="C125" s="121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</row>
    <row r="126" spans="1:26" ht="17.25" customHeight="1">
      <c r="A126" s="121"/>
      <c r="B126" s="121"/>
      <c r="C126" s="121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</row>
    <row r="127" spans="1:26" ht="17.25" customHeight="1">
      <c r="A127" s="121"/>
      <c r="B127" s="121"/>
      <c r="C127" s="121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</row>
    <row r="128" spans="1:26" ht="17.25" customHeight="1">
      <c r="A128" s="121"/>
      <c r="B128" s="121"/>
      <c r="C128" s="121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</row>
    <row r="129" spans="1:26" ht="17.25" customHeight="1">
      <c r="A129" s="121"/>
      <c r="B129" s="121"/>
      <c r="C129" s="121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</row>
    <row r="130" spans="1:26" ht="17.25" customHeight="1">
      <c r="A130" s="121"/>
      <c r="B130" s="121"/>
      <c r="C130" s="121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</row>
    <row r="131" spans="1:26" ht="17.25" customHeight="1">
      <c r="A131" s="121"/>
      <c r="B131" s="121"/>
      <c r="C131" s="121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</row>
    <row r="132" spans="1:26" ht="17.25" customHeight="1">
      <c r="A132" s="121"/>
      <c r="B132" s="121"/>
      <c r="C132" s="121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</row>
    <row r="133" spans="1:26" ht="17.25" customHeight="1">
      <c r="A133" s="121"/>
      <c r="B133" s="121"/>
      <c r="C133" s="121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</row>
    <row r="134" spans="1:26" ht="17.25" customHeight="1">
      <c r="A134" s="121"/>
      <c r="B134" s="121"/>
      <c r="C134" s="121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</row>
    <row r="135" spans="1:26" ht="17.25" customHeight="1">
      <c r="A135" s="121"/>
      <c r="B135" s="121"/>
      <c r="C135" s="121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</row>
    <row r="136" spans="1:26" ht="17.25" customHeight="1">
      <c r="A136" s="121"/>
      <c r="B136" s="121"/>
      <c r="C136" s="121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</row>
    <row r="137" spans="1:26" ht="17.25" customHeight="1">
      <c r="A137" s="121"/>
      <c r="B137" s="121"/>
      <c r="C137" s="121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</row>
    <row r="138" spans="1:26" ht="17.25" customHeight="1">
      <c r="A138" s="121"/>
      <c r="B138" s="121"/>
      <c r="C138" s="121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</row>
    <row r="139" spans="1:26" ht="17.25" customHeight="1">
      <c r="A139" s="121"/>
      <c r="B139" s="121"/>
      <c r="C139" s="121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</row>
    <row r="140" spans="1:26" ht="17.25" customHeight="1">
      <c r="A140" s="121"/>
      <c r="B140" s="121"/>
      <c r="C140" s="121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</row>
    <row r="141" spans="1:26" ht="17.25" customHeight="1">
      <c r="A141" s="121"/>
      <c r="B141" s="121"/>
      <c r="C141" s="121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</row>
    <row r="142" spans="1:26" ht="17.25" customHeight="1">
      <c r="A142" s="121"/>
      <c r="B142" s="121"/>
      <c r="C142" s="121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</row>
    <row r="143" spans="1:26" ht="17.25" customHeight="1">
      <c r="A143" s="121"/>
      <c r="B143" s="121"/>
      <c r="C143" s="121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</row>
    <row r="144" spans="1:26" ht="17.25" customHeight="1">
      <c r="A144" s="121"/>
      <c r="B144" s="121"/>
      <c r="C144" s="121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</row>
    <row r="145" spans="1:26" ht="17.25" customHeight="1">
      <c r="A145" s="121"/>
      <c r="B145" s="121"/>
      <c r="C145" s="121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</row>
    <row r="146" spans="1:26" ht="17.25" customHeight="1">
      <c r="A146" s="121"/>
      <c r="B146" s="121"/>
      <c r="C146" s="121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</row>
    <row r="147" spans="1:26" ht="17.25" customHeight="1">
      <c r="A147" s="121"/>
      <c r="B147" s="121"/>
      <c r="C147" s="121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</row>
    <row r="148" spans="1:26" ht="17.25" customHeight="1">
      <c r="A148" s="121"/>
      <c r="B148" s="121"/>
      <c r="C148" s="121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</row>
    <row r="149" spans="1:26" ht="17.25" customHeight="1">
      <c r="A149" s="121"/>
      <c r="B149" s="121"/>
      <c r="C149" s="121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</row>
    <row r="150" spans="1:26" ht="17.25" customHeight="1">
      <c r="A150" s="121"/>
      <c r="B150" s="121"/>
      <c r="C150" s="121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</row>
    <row r="151" spans="1:26" ht="17.25" customHeight="1">
      <c r="A151" s="121"/>
      <c r="B151" s="121"/>
      <c r="C151" s="121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</row>
    <row r="152" spans="1:26" ht="17.25" customHeight="1">
      <c r="A152" s="121"/>
      <c r="B152" s="121"/>
      <c r="C152" s="121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</row>
    <row r="153" spans="1:26" ht="17.25" customHeight="1">
      <c r="A153" s="121"/>
      <c r="B153" s="121"/>
      <c r="C153" s="121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</row>
    <row r="154" spans="1:26" ht="17.25" customHeight="1">
      <c r="A154" s="121"/>
      <c r="B154" s="121"/>
      <c r="C154" s="121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</row>
    <row r="155" spans="1:26" ht="17.25" customHeight="1">
      <c r="A155" s="121"/>
      <c r="B155" s="121"/>
      <c r="C155" s="121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</row>
    <row r="156" spans="1:26" ht="17.25" customHeight="1">
      <c r="A156" s="121"/>
      <c r="B156" s="121"/>
      <c r="C156" s="121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</row>
    <row r="157" spans="1:26" ht="17.25" customHeight="1">
      <c r="A157" s="121"/>
      <c r="B157" s="121"/>
      <c r="C157" s="121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</row>
    <row r="158" spans="1:26" ht="17.25" customHeight="1">
      <c r="A158" s="121"/>
      <c r="B158" s="121"/>
      <c r="C158" s="121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</row>
    <row r="159" spans="1:26" ht="17.25" customHeight="1">
      <c r="A159" s="121"/>
      <c r="B159" s="121"/>
      <c r="C159" s="121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</row>
    <row r="160" spans="1:26" ht="17.25" customHeight="1">
      <c r="A160" s="121"/>
      <c r="B160" s="121"/>
      <c r="C160" s="121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</row>
    <row r="161" spans="1:26" ht="17.25" customHeight="1">
      <c r="A161" s="121"/>
      <c r="B161" s="121"/>
      <c r="C161" s="121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</row>
    <row r="162" spans="1:26" ht="17.25" customHeight="1">
      <c r="A162" s="121"/>
      <c r="B162" s="121"/>
      <c r="C162" s="121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</row>
    <row r="163" spans="1:26" ht="17.25" customHeight="1">
      <c r="A163" s="121"/>
      <c r="B163" s="121"/>
      <c r="C163" s="121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</row>
    <row r="164" spans="1:26" ht="17.25" customHeight="1">
      <c r="A164" s="121"/>
      <c r="B164" s="121"/>
      <c r="C164" s="121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</row>
    <row r="165" spans="1:26" ht="17.25" customHeight="1">
      <c r="A165" s="121"/>
      <c r="B165" s="121"/>
      <c r="C165" s="121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</row>
    <row r="166" spans="1:26" ht="17.25" customHeight="1">
      <c r="A166" s="121"/>
      <c r="B166" s="121"/>
      <c r="C166" s="121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</row>
    <row r="167" spans="1:26" ht="17.25" customHeight="1">
      <c r="A167" s="121"/>
      <c r="B167" s="121"/>
      <c r="C167" s="121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</row>
    <row r="168" spans="1:26" ht="17.25" customHeight="1">
      <c r="A168" s="121"/>
      <c r="B168" s="121"/>
      <c r="C168" s="121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</row>
    <row r="169" spans="1:26" ht="17.25" customHeight="1">
      <c r="A169" s="121"/>
      <c r="B169" s="121"/>
      <c r="C169" s="121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</row>
    <row r="170" spans="1:26" ht="17.25" customHeight="1">
      <c r="A170" s="121"/>
      <c r="B170" s="121"/>
      <c r="C170" s="121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</row>
    <row r="171" spans="1:26" ht="17.25" customHeight="1">
      <c r="A171" s="121"/>
      <c r="B171" s="121"/>
      <c r="C171" s="121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</row>
    <row r="172" spans="1:26" ht="17.25" customHeight="1">
      <c r="A172" s="121"/>
      <c r="B172" s="121"/>
      <c r="C172" s="121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</row>
    <row r="173" spans="1:26" ht="17.25" customHeight="1">
      <c r="A173" s="121"/>
      <c r="B173" s="121"/>
      <c r="C173" s="121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</row>
    <row r="174" spans="1:26" ht="17.25" customHeight="1">
      <c r="A174" s="121"/>
      <c r="B174" s="121"/>
      <c r="C174" s="121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</row>
    <row r="175" spans="1:26" ht="17.25" customHeight="1">
      <c r="A175" s="121"/>
      <c r="B175" s="121"/>
      <c r="C175" s="121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</row>
    <row r="176" spans="1:26" ht="17.25" customHeight="1">
      <c r="A176" s="121"/>
      <c r="B176" s="121"/>
      <c r="C176" s="121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</row>
    <row r="177" spans="1:26" ht="17.25" customHeight="1">
      <c r="A177" s="121"/>
      <c r="B177" s="121"/>
      <c r="C177" s="121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</row>
    <row r="178" spans="1:26" ht="17.25" customHeight="1">
      <c r="A178" s="121"/>
      <c r="B178" s="121"/>
      <c r="C178" s="121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</row>
    <row r="179" spans="1:26" ht="17.25" customHeight="1">
      <c r="A179" s="121"/>
      <c r="B179" s="121"/>
      <c r="C179" s="121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</row>
    <row r="180" spans="1:26" ht="17.25" customHeight="1">
      <c r="A180" s="121"/>
      <c r="B180" s="121"/>
      <c r="C180" s="121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</row>
    <row r="181" spans="1:26" ht="17.25" customHeight="1">
      <c r="A181" s="121"/>
      <c r="B181" s="121"/>
      <c r="C181" s="121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</row>
    <row r="182" spans="1:26" ht="17.25" customHeight="1">
      <c r="A182" s="121"/>
      <c r="B182" s="121"/>
      <c r="C182" s="121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</row>
    <row r="183" spans="1:26" ht="17.25" customHeight="1">
      <c r="A183" s="121"/>
      <c r="B183" s="121"/>
      <c r="C183" s="121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</row>
    <row r="184" spans="1:26" ht="17.25" customHeight="1">
      <c r="A184" s="121"/>
      <c r="B184" s="121"/>
      <c r="C184" s="121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</row>
    <row r="185" spans="1:26" ht="17.25" customHeight="1">
      <c r="A185" s="121"/>
      <c r="B185" s="121"/>
      <c r="C185" s="121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</row>
    <row r="186" spans="1:26" ht="17.25" customHeight="1">
      <c r="A186" s="121"/>
      <c r="B186" s="121"/>
      <c r="C186" s="121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</row>
    <row r="187" spans="1:26" ht="17.25" customHeight="1">
      <c r="A187" s="121"/>
      <c r="B187" s="121"/>
      <c r="C187" s="121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</row>
    <row r="188" spans="1:26" ht="17.25" customHeight="1">
      <c r="A188" s="121"/>
      <c r="B188" s="121"/>
      <c r="C188" s="121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</row>
    <row r="189" spans="1:26" ht="17.25" customHeight="1">
      <c r="A189" s="121"/>
      <c r="B189" s="121"/>
      <c r="C189" s="121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</row>
    <row r="190" spans="1:26" ht="17.25" customHeight="1">
      <c r="A190" s="121"/>
      <c r="B190" s="121"/>
      <c r="C190" s="121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</row>
    <row r="191" spans="1:26" ht="17.25" customHeight="1">
      <c r="A191" s="121"/>
      <c r="B191" s="121"/>
      <c r="C191" s="121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</row>
    <row r="192" spans="1:26" ht="17.25" customHeight="1">
      <c r="A192" s="121"/>
      <c r="B192" s="121"/>
      <c r="C192" s="121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</row>
    <row r="193" spans="1:26" ht="17.25" customHeight="1">
      <c r="A193" s="121"/>
      <c r="B193" s="121"/>
      <c r="C193" s="121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</row>
    <row r="194" spans="1:26" ht="17.25" customHeight="1">
      <c r="A194" s="121"/>
      <c r="B194" s="121"/>
      <c r="C194" s="121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</row>
    <row r="195" spans="1:26" ht="17.25" customHeight="1">
      <c r="A195" s="121"/>
      <c r="B195" s="121"/>
      <c r="C195" s="121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</row>
    <row r="196" spans="1:26" ht="17.25" customHeight="1">
      <c r="A196" s="121"/>
      <c r="B196" s="121"/>
      <c r="C196" s="121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</row>
    <row r="197" spans="1:26" ht="17.25" customHeight="1">
      <c r="A197" s="121"/>
      <c r="B197" s="121"/>
      <c r="C197" s="121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</row>
    <row r="198" spans="1:26" ht="17.25" customHeight="1">
      <c r="A198" s="121"/>
      <c r="B198" s="121"/>
      <c r="C198" s="121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</row>
    <row r="199" spans="1:26" ht="17.25" customHeight="1">
      <c r="A199" s="121"/>
      <c r="B199" s="121"/>
      <c r="C199" s="121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</row>
    <row r="200" spans="1:26" ht="17.25" customHeight="1">
      <c r="A200" s="121"/>
      <c r="B200" s="121"/>
      <c r="C200" s="121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</row>
    <row r="201" spans="1:26" ht="17.25" customHeight="1">
      <c r="A201" s="121"/>
      <c r="B201" s="121"/>
      <c r="C201" s="121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</row>
    <row r="202" spans="1:26" ht="17.25" customHeight="1">
      <c r="A202" s="121"/>
      <c r="B202" s="121"/>
      <c r="C202" s="121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</row>
    <row r="203" spans="1:26" ht="17.25" customHeight="1">
      <c r="A203" s="121"/>
      <c r="B203" s="121"/>
      <c r="C203" s="121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</row>
    <row r="204" spans="1:26" ht="17.25" customHeight="1">
      <c r="A204" s="121"/>
      <c r="B204" s="121"/>
      <c r="C204" s="121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</row>
    <row r="205" spans="1:26" ht="17.25" customHeight="1">
      <c r="A205" s="121"/>
      <c r="B205" s="121"/>
      <c r="C205" s="121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</row>
    <row r="206" spans="1:26" ht="17.25" customHeight="1">
      <c r="A206" s="121"/>
      <c r="B206" s="121"/>
      <c r="C206" s="121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</row>
    <row r="207" spans="1:26" ht="17.25" customHeight="1">
      <c r="A207" s="121"/>
      <c r="B207" s="121"/>
      <c r="C207" s="121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</row>
    <row r="208" spans="1:26" ht="17.25" customHeight="1">
      <c r="A208" s="121"/>
      <c r="B208" s="121"/>
      <c r="C208" s="121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</row>
    <row r="209" spans="1:26" ht="17.25" customHeight="1">
      <c r="A209" s="121"/>
      <c r="B209" s="121"/>
      <c r="C209" s="121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</row>
    <row r="210" spans="1:26" ht="17.25" customHeight="1">
      <c r="A210" s="121"/>
      <c r="B210" s="121"/>
      <c r="C210" s="121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</row>
    <row r="211" spans="1:26" ht="17.25" customHeight="1">
      <c r="A211" s="121"/>
      <c r="B211" s="121"/>
      <c r="C211" s="121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</row>
    <row r="212" spans="1:26" ht="17.25" customHeight="1">
      <c r="A212" s="121"/>
      <c r="B212" s="121"/>
      <c r="C212" s="121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</row>
    <row r="213" spans="1:26" ht="17.25" customHeight="1">
      <c r="A213" s="121"/>
      <c r="B213" s="121"/>
      <c r="C213" s="121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</row>
    <row r="214" spans="1:26" ht="17.25" customHeight="1">
      <c r="A214" s="121"/>
      <c r="B214" s="121"/>
      <c r="C214" s="121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</row>
    <row r="215" spans="1:26" ht="17.25" customHeight="1">
      <c r="A215" s="121"/>
      <c r="B215" s="121"/>
      <c r="C215" s="121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</row>
    <row r="216" spans="1:26" ht="17.25" customHeight="1">
      <c r="A216" s="121"/>
      <c r="B216" s="121"/>
      <c r="C216" s="121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</row>
    <row r="217" spans="1:26" ht="17.25" customHeight="1">
      <c r="A217" s="121"/>
      <c r="B217" s="121"/>
      <c r="C217" s="121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</row>
    <row r="218" spans="1:26" ht="17.25" customHeight="1">
      <c r="A218" s="121"/>
      <c r="B218" s="121"/>
      <c r="C218" s="121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</row>
    <row r="219" spans="1:26" ht="17.25" customHeight="1">
      <c r="A219" s="121"/>
      <c r="B219" s="121"/>
      <c r="C219" s="121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</row>
    <row r="220" spans="1:26" ht="17.25" customHeight="1">
      <c r="A220" s="121"/>
      <c r="B220" s="121"/>
      <c r="C220" s="121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</row>
    <row r="221" spans="1:26" ht="17.25" customHeight="1">
      <c r="A221" s="121"/>
      <c r="B221" s="121"/>
      <c r="C221" s="121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</row>
    <row r="222" spans="1:26" ht="17.25" customHeight="1">
      <c r="A222" s="121"/>
      <c r="B222" s="121"/>
      <c r="C222" s="121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</row>
    <row r="223" spans="1:26" ht="17.25" customHeight="1">
      <c r="A223" s="121"/>
      <c r="B223" s="121"/>
      <c r="C223" s="121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</row>
    <row r="224" spans="1:26" ht="17.25" customHeight="1">
      <c r="A224" s="121"/>
      <c r="B224" s="121"/>
      <c r="C224" s="121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</row>
    <row r="225" spans="1:26" ht="17.25" customHeight="1">
      <c r="A225" s="121"/>
      <c r="B225" s="121"/>
      <c r="C225" s="121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</row>
    <row r="226" spans="1:26" ht="17.25" customHeight="1">
      <c r="A226" s="121"/>
      <c r="B226" s="121"/>
      <c r="C226" s="121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</row>
    <row r="227" spans="1:26" ht="17.25" customHeight="1">
      <c r="A227" s="121"/>
      <c r="B227" s="121"/>
      <c r="C227" s="121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</row>
    <row r="228" spans="1:26" ht="17.25" customHeight="1">
      <c r="A228" s="121"/>
      <c r="B228" s="121"/>
      <c r="C228" s="121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</row>
    <row r="229" spans="1:26" ht="17.25" customHeight="1">
      <c r="A229" s="121"/>
      <c r="B229" s="121"/>
      <c r="C229" s="121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</row>
    <row r="230" spans="1:26" ht="17.25" customHeight="1">
      <c r="A230" s="121"/>
      <c r="B230" s="121"/>
      <c r="C230" s="121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</row>
    <row r="231" spans="1:26" ht="17.25" customHeight="1">
      <c r="A231" s="121"/>
      <c r="B231" s="121"/>
      <c r="C231" s="121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</row>
    <row r="232" spans="1:26" ht="17.25" customHeight="1">
      <c r="A232" s="121"/>
      <c r="B232" s="121"/>
      <c r="C232" s="121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</row>
    <row r="233" spans="1:26" ht="17.25" customHeight="1">
      <c r="A233" s="121"/>
      <c r="B233" s="121"/>
      <c r="C233" s="121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</row>
    <row r="234" spans="1:26" ht="17.25" customHeight="1">
      <c r="A234" s="121"/>
      <c r="B234" s="121"/>
      <c r="C234" s="121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</row>
    <row r="235" spans="1:26" ht="17.25" customHeight="1">
      <c r="A235" s="121"/>
      <c r="B235" s="121"/>
      <c r="C235" s="121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</row>
    <row r="236" spans="1:26" ht="17.25" customHeight="1">
      <c r="A236" s="121"/>
      <c r="B236" s="121"/>
      <c r="C236" s="121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</row>
    <row r="237" spans="1:26" ht="17.25" customHeight="1">
      <c r="A237" s="121"/>
      <c r="B237" s="121"/>
      <c r="C237" s="121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</row>
    <row r="238" spans="1:26" ht="17.25" customHeight="1">
      <c r="A238" s="121"/>
      <c r="B238" s="121"/>
      <c r="C238" s="121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</row>
    <row r="239" spans="1:26" ht="17.25" customHeight="1">
      <c r="A239" s="121"/>
      <c r="B239" s="121"/>
      <c r="C239" s="121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</row>
    <row r="240" spans="1:26" ht="17.25" customHeight="1">
      <c r="A240" s="121"/>
      <c r="B240" s="121"/>
      <c r="C240" s="121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</row>
    <row r="241" spans="1:26" ht="17.25" customHeight="1">
      <c r="A241" s="121"/>
      <c r="B241" s="121"/>
      <c r="C241" s="121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</row>
    <row r="242" spans="1:26" ht="17.25" customHeight="1">
      <c r="A242" s="121"/>
      <c r="B242" s="121"/>
      <c r="C242" s="121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</row>
    <row r="243" spans="1:26" ht="17.25" customHeight="1">
      <c r="A243" s="121"/>
      <c r="B243" s="121"/>
      <c r="C243" s="121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</row>
    <row r="244" spans="1:26" ht="17.25" customHeight="1">
      <c r="A244" s="121"/>
      <c r="B244" s="121"/>
      <c r="C244" s="121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</row>
    <row r="245" spans="1:26" ht="17.25" customHeight="1">
      <c r="A245" s="121"/>
      <c r="B245" s="121"/>
      <c r="C245" s="121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</row>
    <row r="246" spans="1:26" ht="17.25" customHeight="1">
      <c r="A246" s="121"/>
      <c r="B246" s="121"/>
      <c r="C246" s="121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</row>
    <row r="247" spans="1:26" ht="17.25" customHeight="1">
      <c r="A247" s="121"/>
      <c r="B247" s="121"/>
      <c r="C247" s="121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</row>
    <row r="248" spans="1:26" ht="17.25" customHeight="1">
      <c r="A248" s="121"/>
      <c r="B248" s="121"/>
      <c r="C248" s="121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</row>
    <row r="249" spans="1:26" ht="17.25" customHeight="1">
      <c r="A249" s="121"/>
      <c r="B249" s="121"/>
      <c r="C249" s="121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</row>
    <row r="250" spans="1:26" ht="17.25" customHeight="1">
      <c r="A250" s="121"/>
      <c r="B250" s="121"/>
      <c r="C250" s="121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</row>
    <row r="251" spans="1:26" ht="17.25" customHeight="1">
      <c r="A251" s="121"/>
      <c r="B251" s="121"/>
      <c r="C251" s="121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</row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2">
    <mergeCell ref="L27:N27"/>
    <mergeCell ref="L37:N37"/>
    <mergeCell ref="G39:L39"/>
    <mergeCell ref="M39:O39"/>
    <mergeCell ref="B8:C8"/>
    <mergeCell ref="E8:G8"/>
    <mergeCell ref="B9:C9"/>
    <mergeCell ref="E9:G9"/>
    <mergeCell ref="L19:N19"/>
    <mergeCell ref="F21:G21"/>
    <mergeCell ref="F22:G22"/>
    <mergeCell ref="B7:C7"/>
    <mergeCell ref="F23:G23"/>
    <mergeCell ref="F24:G24"/>
    <mergeCell ref="F25:G25"/>
    <mergeCell ref="F26:G26"/>
    <mergeCell ref="M2:N2"/>
    <mergeCell ref="O2:P2"/>
    <mergeCell ref="B4:C4"/>
    <mergeCell ref="G4:L4"/>
    <mergeCell ref="B6:C6"/>
    <mergeCell ref="E6:K6"/>
  </mergeCells>
  <phoneticPr fontId="32"/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Home Station</vt:lpstr>
      <vt:lpstr>exemplo japaones</vt:lpstr>
      <vt:lpstr>'exemplo japaones'!Print_Area_0</vt:lpstr>
      <vt:lpstr>'Home Station'!Print_Area_0</vt:lpstr>
      <vt:lpstr>'exemplo japaones'!Print_Area_0_0</vt:lpstr>
      <vt:lpstr>'Home Station'!Print_Area_0_0</vt:lpstr>
      <vt:lpstr>'exemplo japaones'!Print_Area_0_0_0</vt:lpstr>
      <vt:lpstr>'Home Station'!Print_Area_0_0_0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佐野チアゴ</cp:lastModifiedBy>
  <dcterms:modified xsi:type="dcterms:W3CDTF">2022-01-28T06:01:09Z</dcterms:modified>
</cp:coreProperties>
</file>