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資金計画" sheetId="1" r:id="rId4"/>
    <sheet state="visible" name="買付" sheetId="2" r:id="rId5"/>
  </sheets>
  <definedNames/>
  <calcPr/>
  <extLst>
    <ext uri="GoogleSheetsCustomDataVersion1">
      <go:sheetsCustomData xmlns:go="http://customooxmlschemas.google.com/" r:id="rId6" roundtripDataSignature="AMtx7mglOLwcGho2T1k1hCQFoHQOKQv3zQ=="/>
    </ext>
  </extLst>
</workbook>
</file>

<file path=xl/sharedStrings.xml><?xml version="1.0" encoding="utf-8"?>
<sst xmlns="http://schemas.openxmlformats.org/spreadsheetml/2006/main" count="162" uniqueCount="143">
  <si>
    <t>*versão orix</t>
  </si>
  <si>
    <t>マイホーム購入資金計画書</t>
  </si>
  <si>
    <t>Controle para corretores</t>
  </si>
  <si>
    <r>
      <rPr>
        <rFont val="biz udp明朝 medium"/>
        <color theme="1"/>
        <sz val="11.0"/>
      </rPr>
      <t xml:space="preserve">       </t>
    </r>
    <r>
      <rPr>
        <rFont val="BIZ UDP明朝 Medium"/>
        <color rgb="FFFF0000"/>
        <sz val="11.0"/>
      </rPr>
      <t>REIWA</t>
    </r>
    <r>
      <rPr>
        <rFont val="BIZ UDP明朝 Medium"/>
        <color theme="1"/>
        <sz val="11.0"/>
      </rPr>
      <t xml:space="preserve">
         令和</t>
    </r>
    <r>
      <rPr>
        <rFont val="BIZ UDP明朝 Medium"/>
        <color rgb="FFFF0000"/>
        <sz val="11.0"/>
      </rPr>
      <t>ANO</t>
    </r>
    <r>
      <rPr>
        <rFont val="BIZ UDP明朝 Medium"/>
        <color theme="1"/>
        <sz val="11.0"/>
      </rPr>
      <t>年</t>
    </r>
    <r>
      <rPr>
        <rFont val="BIZ UDP明朝 Medium"/>
        <color rgb="FFFF0000"/>
        <sz val="11.0"/>
      </rPr>
      <t>MÊS</t>
    </r>
    <r>
      <rPr>
        <rFont val="BIZ UDP明朝 Medium"/>
        <color theme="1"/>
        <sz val="11.0"/>
      </rPr>
      <t>月</t>
    </r>
    <r>
      <rPr>
        <rFont val="BIZ UDP明朝 Medium"/>
        <color rgb="FFFF0000"/>
        <sz val="11.0"/>
      </rPr>
      <t>DIA</t>
    </r>
    <r>
      <rPr>
        <rFont val="BIZ UDP明朝 Medium"/>
        <color theme="1"/>
        <sz val="11.0"/>
      </rPr>
      <t>日</t>
    </r>
  </si>
  <si>
    <r>
      <rPr>
        <rFont val="Arial"/>
        <color rgb="FFFF0000"/>
        <sz val="11.0"/>
      </rPr>
      <t xml:space="preserve">IPTU             </t>
    </r>
    <r>
      <rPr>
        <rFont val="游ゴシック"/>
        <color rgb="FFFF0000"/>
        <sz val="11.0"/>
      </rPr>
      <t xml:space="preserve">    →</t>
    </r>
    <r>
      <rPr>
        <rFont val="Arial"/>
        <color rgb="FFFF0000"/>
        <sz val="11.0"/>
      </rPr>
      <t xml:space="preserve">
(imposto da casa)</t>
    </r>
  </si>
  <si>
    <t>固定資産税</t>
  </si>
  <si>
    <r>
      <rPr>
        <rFont val="biz udp明朝 medium"/>
        <b/>
        <color theme="1"/>
        <sz val="8.0"/>
      </rPr>
      <t xml:space="preserve">日割り精算
</t>
    </r>
    <r>
      <rPr>
        <rFont val="BIZ UDP明朝 Medium"/>
        <b/>
        <color rgb="FFFF0000"/>
        <sz val="8.0"/>
      </rPr>
      <t>Cálculo de imposto</t>
    </r>
  </si>
  <si>
    <r>
      <rPr>
        <rFont val="biz udp明朝 medium"/>
        <b/>
        <color theme="1"/>
        <sz val="14.0"/>
      </rPr>
      <t xml:space="preserve">お客様情報
</t>
    </r>
    <r>
      <rPr>
        <rFont val="BIZ UDP明朝 Medium"/>
        <b/>
        <color rgb="FFFF0000"/>
        <sz val="12.0"/>
      </rPr>
      <t>Informações do cliente</t>
    </r>
  </si>
  <si>
    <t>氏名</t>
  </si>
  <si>
    <t>NOME COMPLETO</t>
  </si>
  <si>
    <t>様　　　　　　　　年齢</t>
  </si>
  <si>
    <t>idade</t>
  </si>
  <si>
    <t>仲介不動産会社情報</t>
  </si>
  <si>
    <r>
      <rPr>
        <rFont val="biz udp明朝 medium"/>
        <color theme="1"/>
        <sz val="10.0"/>
      </rPr>
      <t xml:space="preserve">計算時 </t>
    </r>
    <r>
      <rPr>
        <rFont val="BIZ UDP明朝 Medium"/>
        <color rgb="FFFF0000"/>
        <sz val="10.0"/>
      </rPr>
      <t>Cálculo</t>
    </r>
  </si>
  <si>
    <t>総額概算 
valor total aproximado</t>
  </si>
  <si>
    <t>NOME COMPLETO(pessoa que vai juntar renda)</t>
  </si>
  <si>
    <t>ホームステーション鈴鹿店</t>
  </si>
  <si>
    <t xml:space="preserve">*Cuidados </t>
  </si>
  <si>
    <t>住所</t>
  </si>
  <si>
    <t>ENDEREÇO COMPLETO</t>
  </si>
  <si>
    <t>513-0012 三重県鈴鹿市石薬師町2378-2</t>
  </si>
  <si>
    <t>Se tiver algum número negativo, é porque tem erro ao digitar</t>
  </si>
  <si>
    <t>電話番号</t>
  </si>
  <si>
    <t>TELEFONE</t>
  </si>
  <si>
    <t>TEL 059-395-6533</t>
  </si>
  <si>
    <r>
      <rPr>
        <rFont val="biz udp明朝 medium"/>
        <b/>
        <color theme="1"/>
        <sz val="14.0"/>
      </rPr>
      <t xml:space="preserve">物件情報
</t>
    </r>
    <r>
      <rPr>
        <rFont val="BIZ UDP明朝 Medium"/>
        <b/>
        <color rgb="FFFF0000"/>
        <sz val="12.0"/>
      </rPr>
      <t>Informaçãoes do imóvel</t>
    </r>
  </si>
  <si>
    <t>所在地</t>
  </si>
  <si>
    <t>FAX 059-993-0722</t>
  </si>
  <si>
    <t>建物面積</t>
  </si>
  <si>
    <t>ÁREA CONSTRUÍDA</t>
  </si>
  <si>
    <r>
      <rPr>
        <rFont val="biz udp明朝 medium"/>
        <color theme="1"/>
        <sz val="11.0"/>
      </rPr>
      <t xml:space="preserve">営業担当　</t>
    </r>
    <r>
      <rPr>
        <rFont val="BIZ UDP明朝 Medium"/>
        <color rgb="FFFF0000"/>
        <sz val="11.0"/>
      </rPr>
      <t>NOME DO CORRETOR</t>
    </r>
  </si>
  <si>
    <t>土地面積</t>
  </si>
  <si>
    <t>ÁREA DO TERRENO</t>
  </si>
  <si>
    <r>
      <rPr>
        <rFont val="biz udp明朝 medium"/>
        <color theme="1"/>
        <sz val="11.0"/>
      </rPr>
      <t xml:space="preserve">携帯番号　</t>
    </r>
    <r>
      <rPr>
        <rFont val="BIZ UDP明朝 Medium"/>
        <color rgb="FFFF0000"/>
        <sz val="11.0"/>
      </rPr>
      <t>TELEFONE</t>
    </r>
  </si>
  <si>
    <t>土地価格</t>
  </si>
  <si>
    <t>VALOR DO TERRENO</t>
  </si>
  <si>
    <t>info@homestation.company</t>
  </si>
  <si>
    <r>
      <rPr>
        <rFont val="hgs創英角ｺﾞｼｯｸub"/>
        <color theme="1"/>
        <sz val="12.0"/>
      </rPr>
      <t xml:space="preserve">借入金額総額
</t>
    </r>
    <r>
      <rPr>
        <rFont val="Hgs創英角ｺﾞｼｯｸub"/>
        <color rgb="FFFF0000"/>
        <sz val="11.0"/>
      </rPr>
      <t>VALOR TOTAL DO EMPRÉSTIMO</t>
    </r>
  </si>
  <si>
    <r>
      <rPr>
        <rFont val="biz udp明朝 medium"/>
        <b/>
        <color theme="1"/>
        <sz val="12.0"/>
      </rPr>
      <t xml:space="preserve">返済計画 </t>
    </r>
    <r>
      <rPr>
        <rFont val="BIZ UDP明朝 Medium"/>
        <b/>
        <color rgb="FFFF0000"/>
        <sz val="12.0"/>
      </rPr>
      <t>Plano de financiamento</t>
    </r>
  </si>
  <si>
    <r>
      <rPr>
        <rFont val="biz udp明朝 medium"/>
        <b/>
        <color theme="1"/>
        <sz val="12.0"/>
      </rPr>
      <t>借入詳細</t>
    </r>
    <r>
      <rPr>
        <rFont val="BIZ UDP明朝 Medium"/>
        <b/>
        <color rgb="FFFF0000"/>
        <sz val="12.0"/>
      </rPr>
      <t xml:space="preserve"> </t>
    </r>
    <r>
      <rPr>
        <rFont val="BIZ UDP明朝 Medium"/>
        <b/>
        <color rgb="FFFF0000"/>
        <sz val="10.0"/>
      </rPr>
      <t>DETALHES DO EMPRÉSTIMO</t>
    </r>
  </si>
  <si>
    <r>
      <rPr>
        <rFont val="biz udp明朝 medium"/>
        <b/>
        <color theme="1"/>
        <sz val="12.0"/>
      </rPr>
      <t xml:space="preserve">月々返済額合計 </t>
    </r>
    <r>
      <rPr>
        <rFont val="BIZ UDP明朝 Medium"/>
        <b/>
        <color rgb="FFFF0000"/>
        <sz val="12.0"/>
      </rPr>
      <t>VALOR MENSAL</t>
    </r>
  </si>
  <si>
    <r>
      <rPr>
        <rFont val="biz udp明朝 medium"/>
        <b/>
        <color theme="1"/>
        <sz val="12.0"/>
      </rPr>
      <t xml:space="preserve">物件価格
</t>
    </r>
    <r>
      <rPr>
        <rFont val="BIZ UDP明朝 Medium"/>
        <b/>
        <color rgb="FFFF0000"/>
        <sz val="11.0"/>
      </rPr>
      <t>VALOR DO IMÓVEL</t>
    </r>
  </si>
  <si>
    <r>
      <rPr>
        <rFont val="biz udp明朝 medium"/>
        <b/>
        <color theme="1"/>
        <sz val="12.0"/>
      </rPr>
      <t xml:space="preserve">年間返済額合計 </t>
    </r>
    <r>
      <rPr>
        <rFont val="BIZ UDP明朝 Medium"/>
        <b/>
        <color rgb="FFFF0000"/>
        <sz val="12.0"/>
      </rPr>
      <t>VALOR ANUAL</t>
    </r>
  </si>
  <si>
    <r>
      <rPr>
        <rFont val="biz udp明朝 medium"/>
        <b/>
        <color theme="1"/>
        <sz val="12.0"/>
      </rPr>
      <t xml:space="preserve">物件価格税抜き
</t>
    </r>
    <r>
      <rPr>
        <rFont val="BIZ UDP明朝 Medium"/>
        <b/>
        <color rgb="FFFF0000"/>
        <sz val="11.0"/>
      </rPr>
      <t>VALOR SEM IMPOSTO</t>
    </r>
  </si>
  <si>
    <r>
      <rPr>
        <rFont val="BIZ UDP明朝 Medium"/>
        <b/>
        <color theme="1"/>
        <sz val="10.0"/>
      </rPr>
      <t>不動産仲介料用</t>
    </r>
    <r>
      <rPr>
        <rFont val="BIZ UDP明朝 Medium"/>
        <b/>
        <color theme="1"/>
        <sz val="12.0"/>
      </rPr>
      <t xml:space="preserve">
</t>
    </r>
    <r>
      <rPr>
        <rFont val="BIZ UDP明朝 Medium"/>
        <b/>
        <color rgb="FFFF0000"/>
        <sz val="5.0"/>
      </rPr>
      <t>VALOR PARA COMISSÃO</t>
    </r>
  </si>
  <si>
    <t>フラット３５（Ｓ）</t>
  </si>
  <si>
    <t xml:space="preserve">住宅ローン（90％）	</t>
  </si>
  <si>
    <r>
      <rPr>
        <rFont val="biz udp明朝 medium"/>
        <b/>
        <color theme="1"/>
        <sz val="12.0"/>
      </rPr>
      <t xml:space="preserve">仲介手数料
</t>
    </r>
    <r>
      <rPr>
        <rFont val="BIZ UDP明朝 Medium"/>
        <b/>
        <color rgb="FFFF0000"/>
        <sz val="11.0"/>
      </rPr>
      <t>VALOR DA COMISSÃO</t>
    </r>
  </si>
  <si>
    <r>
      <rPr>
        <rFont val="biz udp明朝 medium"/>
        <color theme="1"/>
        <sz val="12.0"/>
      </rPr>
      <t xml:space="preserve">金額 </t>
    </r>
    <r>
      <rPr>
        <rFont val="BIZ UDP明朝 Medium"/>
        <color rgb="FFFF0000"/>
        <sz val="12.0"/>
      </rPr>
      <t>VALOR</t>
    </r>
  </si>
  <si>
    <t>円</t>
  </si>
  <si>
    <r>
      <rPr>
        <rFont val="biz udp明朝 medium"/>
        <b/>
        <color theme="1"/>
        <sz val="12.0"/>
      </rPr>
      <t xml:space="preserve">登記費用 </t>
    </r>
    <r>
      <rPr>
        <rFont val="BIZ UDP明朝 Medium"/>
        <b/>
        <color rgb="FFFF0000"/>
        <sz val="12.0"/>
      </rPr>
      <t>ESCRIVÃO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</si>
  <si>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</si>
  <si>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r>
      <rPr>
        <rFont val="biz udp明朝 medium"/>
        <color theme="1"/>
        <sz val="12.0"/>
      </rPr>
      <t xml:space="preserve">借入期間 </t>
    </r>
    <r>
      <rPr>
        <rFont val="BIZ UDP明朝 Medium"/>
        <color rgb="FFFF0000"/>
        <sz val="12.0"/>
      </rPr>
      <t>PERÍODO</t>
    </r>
  </si>
  <si>
    <t>年</t>
  </si>
  <si>
    <r>
      <rPr>
        <rFont val="biz udp明朝 medium"/>
        <b/>
        <color theme="1"/>
        <sz val="12.0"/>
      </rPr>
      <t xml:space="preserve">印紙代（売買契約書添付）
</t>
    </r>
    <r>
      <rPr>
        <rFont val="BIZ UDP明朝 Medium"/>
        <b/>
        <color rgb="FFFF0000"/>
        <sz val="11.0"/>
      </rPr>
      <t>SELO DE CONTRATO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</si>
  <si>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</si>
  <si>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r>
      <rPr>
        <rFont val="biz udp明朝 medium"/>
        <color theme="1"/>
        <sz val="12.0"/>
      </rPr>
      <t xml:space="preserve">金利プラン </t>
    </r>
    <r>
      <rPr>
        <rFont val="BIZ UDP明朝 Medium"/>
        <color rgb="FFFF0000"/>
        <sz val="12.0"/>
      </rPr>
      <t>JUROS</t>
    </r>
  </si>
  <si>
    <r>
      <rPr>
        <rFont val="biz udp明朝 medium"/>
        <color theme="1"/>
        <sz val="12.0"/>
      </rPr>
      <t xml:space="preserve">固定 </t>
    </r>
    <r>
      <rPr>
        <rFont val="BIZ UDP明朝 Medium"/>
        <color rgb="FFFF0000"/>
        <sz val="12.0"/>
      </rPr>
      <t>FIXO</t>
    </r>
  </si>
  <si>
    <r>
      <rPr>
        <rFont val="biz udp明朝 medium"/>
        <b/>
        <color theme="1"/>
        <sz val="12.0"/>
      </rPr>
      <t xml:space="preserve">金消契約印紙添付 
</t>
    </r>
    <r>
      <rPr>
        <rFont val="BIZ UDP明朝 Medium"/>
        <b/>
        <color rgb="FFFF0000"/>
        <sz val="11.0"/>
      </rPr>
      <t>SELO DO BANCO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</si>
  <si>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</si>
  <si>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r>
      <rPr>
        <rFont val="biz udp明朝 medium"/>
        <color theme="1"/>
        <sz val="12.0"/>
      </rPr>
      <t xml:space="preserve">金利 </t>
    </r>
    <r>
      <rPr>
        <rFont val="BIZ UDP明朝 Medium"/>
        <color rgb="FFFF0000"/>
        <sz val="12.0"/>
      </rPr>
      <t>JUROS</t>
    </r>
  </si>
  <si>
    <t>％</t>
  </si>
  <si>
    <r>
      <rPr>
        <rFont val="biz udp明朝 medium"/>
        <b/>
        <color theme="1"/>
        <sz val="12.0"/>
      </rPr>
      <t xml:space="preserve">適合証明書費用 
</t>
    </r>
    <r>
      <rPr>
        <rFont val="BIZ UDP明朝 Medium"/>
        <b/>
        <color rgb="FFFF0000"/>
        <sz val="11.0"/>
      </rPr>
      <t>TAXA DO AVALIADOR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</si>
  <si>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</si>
  <si>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r>
      <rPr>
        <rFont val="biz udp明朝 medium"/>
        <color theme="1"/>
        <sz val="12.0"/>
      </rPr>
      <t xml:space="preserve">月々 </t>
    </r>
    <r>
      <rPr>
        <rFont val="BIZ UDP明朝 Medium"/>
        <color rgb="FFFF0000"/>
        <sz val="12.0"/>
      </rPr>
      <t>MENSAL</t>
    </r>
  </si>
  <si>
    <r>
      <rPr>
        <rFont val="biz udp明朝 medium"/>
        <b/>
        <color theme="1"/>
        <sz val="12.0"/>
      </rPr>
      <t xml:space="preserve">追加工事 </t>
    </r>
    <r>
      <rPr>
        <rFont val="BIZ UDP明朝 Medium"/>
        <b/>
        <color rgb="FFFF0000"/>
        <sz val="12.0"/>
      </rPr>
      <t>OBRAS EXTRAS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</si>
  <si>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</si>
  <si>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r>
      <rPr>
        <rFont val="biz udp明朝 medium"/>
        <color theme="1"/>
        <sz val="12.0"/>
      </rPr>
      <t xml:space="preserve">年間返済額 </t>
    </r>
    <r>
      <rPr>
        <rFont val="BIZ UDP明朝 Medium"/>
        <color rgb="FFFF0000"/>
        <sz val="12.0"/>
      </rPr>
      <t>ANUAL</t>
    </r>
  </si>
  <si>
    <r>
      <rPr>
        <rFont val="biz udp明朝 medium"/>
        <b/>
        <color theme="1"/>
        <sz val="12.0"/>
      </rPr>
      <t xml:space="preserve">融資手数料
</t>
    </r>
    <r>
      <rPr>
        <rFont val="BIZ UDP明朝 Medium"/>
        <b/>
        <color rgb="FFFF0000"/>
        <sz val="9.0"/>
      </rPr>
      <t>TAXA DE FINANCIAMENTO</t>
    </r>
  </si>
  <si>
    <t>※10％分の金利は金融機関によって異なります</t>
  </si>
  <si>
    <r>
      <rPr>
        <rFont val="biz udp明朝 medium"/>
        <b/>
        <color theme="1"/>
        <sz val="12.0"/>
      </rPr>
      <t xml:space="preserve">その他　</t>
    </r>
    <r>
      <rPr>
        <rFont val="BIZ UDP明朝 Medium"/>
        <b/>
        <color rgb="FFFF0000"/>
        <sz val="12.0"/>
      </rPr>
      <t>OUTROS</t>
    </r>
  </si>
  <si>
    <r>
      <rPr>
        <rFont val="biz udp明朝 medium"/>
        <b/>
        <color theme="1"/>
        <sz val="12.0"/>
      </rPr>
      <t xml:space="preserve">約 </t>
    </r>
    <r>
      <rPr>
        <rFont val="BIZ UDP明朝 Medium"/>
        <b/>
        <color rgb="FFFF0000"/>
        <sz val="12.0"/>
      </rPr>
      <t>aprox.</t>
    </r>
  </si>
  <si>
    <t>住宅ローン（10％）</t>
  </si>
  <si>
    <r>
      <rPr>
        <rFont val="biz udp明朝 medium"/>
        <b/>
        <color theme="1"/>
        <sz val="12.0"/>
      </rPr>
      <t xml:space="preserve">小計 </t>
    </r>
    <r>
      <rPr>
        <rFont val="BIZ UDP明朝 Medium"/>
        <b/>
        <color rgb="FFFF0000"/>
        <sz val="12.0"/>
      </rPr>
      <t>SUBTOTAL</t>
    </r>
  </si>
  <si>
    <r>
      <rPr>
        <rFont val="biz udp明朝 medium"/>
        <color theme="1"/>
        <sz val="12.0"/>
      </rPr>
      <t xml:space="preserve">金額 </t>
    </r>
    <r>
      <rPr>
        <rFont val="BIZ UDP明朝 Medium"/>
        <color rgb="FFFF0000"/>
        <sz val="12.0"/>
      </rPr>
      <t>VALOR</t>
    </r>
  </si>
  <si>
    <r>
      <rPr>
        <rFont val="biz udp明朝 medium"/>
        <b/>
        <color theme="1"/>
        <sz val="12.0"/>
      </rPr>
      <t xml:space="preserve">火災保険料 </t>
    </r>
    <r>
      <rPr>
        <rFont val="BIZ UDP明朝 Medium"/>
        <b/>
        <color rgb="FFFF0000"/>
        <sz val="12.0"/>
      </rPr>
      <t>SEGURO DE INCÊNDIO</t>
    </r>
  </si>
  <si>
    <r>
      <rPr>
        <rFont val="biz udp明朝 medium"/>
        <color theme="1"/>
        <sz val="12.0"/>
      </rPr>
      <t xml:space="preserve">借入期間 </t>
    </r>
    <r>
      <rPr>
        <rFont val="BIZ UDP明朝 Medium"/>
        <color rgb="FFFF0000"/>
        <sz val="12.0"/>
      </rPr>
      <t>PERÍODO</t>
    </r>
  </si>
  <si>
    <t>合計 TOTAL</t>
  </si>
  <si>
    <r>
      <rPr>
        <rFont val="biz udp明朝 medium"/>
        <color theme="1"/>
        <sz val="12.0"/>
      </rPr>
      <t xml:space="preserve">金利プラン </t>
    </r>
    <r>
      <rPr>
        <rFont val="BIZ UDP明朝 Medium"/>
        <color rgb="FFFF0000"/>
        <sz val="12.0"/>
      </rPr>
      <t>JUROS</t>
    </r>
  </si>
  <si>
    <r>
      <rPr>
        <rFont val="biz udp明朝 medium"/>
        <color theme="1"/>
        <sz val="12.0"/>
      </rPr>
      <t xml:space="preserve">変動 </t>
    </r>
    <r>
      <rPr>
        <rFont val="BIZ UDP明朝 Medium"/>
        <color rgb="FFFF0000"/>
        <sz val="12.0"/>
      </rPr>
      <t>VARIÁVEL</t>
    </r>
  </si>
  <si>
    <r>
      <rPr>
        <rFont val="biz udp明朝 medium"/>
        <b/>
        <color theme="9"/>
        <sz val="7.0"/>
      </rPr>
      <t xml:space="preserve">火災保険を除く諸費用
</t>
    </r>
    <r>
      <rPr>
        <rFont val="BIZ UDP明朝 Medium"/>
        <b/>
        <color rgb="FFFF0000"/>
        <sz val="7.0"/>
      </rPr>
      <t>Despesas exceto seguro de incêndio</t>
    </r>
  </si>
  <si>
    <r>
      <rPr>
        <rFont val="biz udp明朝 medium"/>
        <color theme="1"/>
        <sz val="12.0"/>
      </rPr>
      <t xml:space="preserve">金利 </t>
    </r>
    <r>
      <rPr>
        <rFont val="BIZ UDP明朝 Medium"/>
        <color rgb="FFFF0000"/>
        <sz val="12.0"/>
      </rPr>
      <t>JUROS</t>
    </r>
  </si>
  <si>
    <r>
      <rPr>
        <rFont val="biz udp明朝 medium"/>
        <b/>
        <color theme="9"/>
        <sz val="6.0"/>
      </rPr>
      <t xml:space="preserve">火災保険込諸費用
</t>
    </r>
    <r>
      <rPr>
        <rFont val="BIZ UDP明朝 Medium"/>
        <b/>
        <color rgb="FFFF0000"/>
        <sz val="6.0"/>
      </rPr>
      <t>Despesas incluindo seguro de incêndio</t>
    </r>
  </si>
  <si>
    <r>
      <rPr>
        <rFont val="biz udp明朝 medium"/>
        <color theme="1"/>
        <sz val="12.0"/>
      </rPr>
      <t xml:space="preserve">月々 </t>
    </r>
    <r>
      <rPr>
        <rFont val="BIZ UDP明朝 Medium"/>
        <color rgb="FFFF0000"/>
        <sz val="12.0"/>
      </rPr>
      <t>MENSAL</t>
    </r>
  </si>
  <si>
    <t>Plano de financiamento
資金計画</t>
  </si>
  <si>
    <r>
      <rPr>
        <rFont val="biz udp明朝 medium"/>
        <color theme="1"/>
        <sz val="12.0"/>
      </rPr>
      <t xml:space="preserve">年間返済額 </t>
    </r>
    <r>
      <rPr>
        <rFont val="BIZ UDP明朝 Medium"/>
        <color rgb="FFFF0000"/>
        <sz val="12.0"/>
      </rPr>
      <t>ANUAL</t>
    </r>
  </si>
  <si>
    <t>総予算 Orçamento total</t>
  </si>
  <si>
    <t>約 aprox.</t>
  </si>
  <si>
    <t>上記金利は今月融資実行に限ります。</t>
  </si>
  <si>
    <t>自己資金 Recursos próprios</t>
  </si>
  <si>
    <t>*Todo dia 1, verificar o juros do mês.</t>
  </si>
  <si>
    <t>借入金額 Valor do empréstimo</t>
  </si>
  <si>
    <t>別途現金支払い</t>
  </si>
  <si>
    <t>上記諸費用は概算ですので実行時の金額と異なる場合があります。</t>
  </si>
  <si>
    <t>Pagamento em dinheiro separado</t>
  </si>
  <si>
    <t>不動産買付証明書</t>
  </si>
  <si>
    <t>COMPROVANTE DE COMPRA DE IMÓVEL</t>
  </si>
  <si>
    <t>ANO</t>
  </si>
  <si>
    <t>MÊS</t>
  </si>
  <si>
    <t>月</t>
  </si>
  <si>
    <t>DIA</t>
  </si>
  <si>
    <t>日</t>
  </si>
  <si>
    <t>NOME DA EMPRESA QUE ESTÁ VENDENDO
(IMOBILIÁRIA OU CONSTRUTORA)</t>
  </si>
  <si>
    <t>様</t>
  </si>
  <si>
    <t>ENDEREÇO COMPLETO DO CLIENTE</t>
  </si>
  <si>
    <t xml:space="preserve">氏名 </t>
  </si>
  <si>
    <r>
      <rPr>
        <rFont val="MS Mincho"/>
        <color rgb="FFFF0000"/>
        <sz val="11.0"/>
      </rPr>
      <t xml:space="preserve">NOME COMPLETO DO CLIENTE </t>
    </r>
    <r>
      <rPr>
        <rFont val="MS Mincho"/>
        <color rgb="FFFF0000"/>
        <sz val="9.0"/>
      </rPr>
      <t xml:space="preserve">    </t>
    </r>
    <r>
      <rPr>
        <rFont val="MS Mincho"/>
        <color rgb="FF808080"/>
        <sz val="9.0"/>
      </rPr>
      <t>印</t>
    </r>
  </si>
  <si>
    <t>私は、下記不動産を、下記の条件にて購入したく、買い付けることを証明いたします。</t>
  </si>
  <si>
    <t>記</t>
  </si>
  <si>
    <t>１．物件</t>
  </si>
  <si>
    <t>物件名</t>
  </si>
  <si>
    <t>NOME DO IMÓVEL</t>
  </si>
  <si>
    <t>IMÓVEL</t>
  </si>
  <si>
    <t>所　在</t>
  </si>
  <si>
    <t>ENDEREÇO DO IMÓVEL</t>
  </si>
  <si>
    <t>土　地</t>
  </si>
  <si>
    <r>
      <rPr>
        <rFont val="Calibri"/>
        <color rgb="FFFF0000"/>
        <sz val="11.0"/>
      </rPr>
      <t xml:space="preserve">ÁREA DO TERRENO EM </t>
    </r>
    <r>
      <rPr>
        <rFont val="Segoe UI Symbol"/>
        <color rgb="FFFF0000"/>
        <sz val="11.0"/>
      </rPr>
      <t>㎡</t>
    </r>
  </si>
  <si>
    <t>建　物</t>
  </si>
  <si>
    <t>ÁREA CONSTRUÍDA EM ㎡</t>
  </si>
  <si>
    <t>２．条件</t>
  </si>
  <si>
    <t>購入価格</t>
  </si>
  <si>
    <t>￥</t>
  </si>
  <si>
    <t>万</t>
  </si>
  <si>
    <t>(VALOR DE COMPRA)</t>
  </si>
  <si>
    <t>CONDIÇÕES</t>
  </si>
  <si>
    <t>手付金</t>
  </si>
  <si>
    <t>万円-</t>
  </si>
  <si>
    <t>(ENTRADA)</t>
  </si>
  <si>
    <t>※購入価格に充当</t>
  </si>
  <si>
    <t>ローン特約</t>
  </si>
  <si>
    <t>あり</t>
  </si>
  <si>
    <t>３．その他</t>
  </si>
  <si>
    <t>OBSERVAÇÕES SE TIVER</t>
  </si>
  <si>
    <t>本審査に必要な物件資料を下記メールまでお願い致します</t>
  </si>
  <si>
    <t>４．仲介業者</t>
  </si>
  <si>
    <r>
      <rPr>
        <rFont val="MS Mincho"/>
        <color rgb="FF000000"/>
        <sz val="10.0"/>
      </rPr>
      <t>免許番号</t>
    </r>
    <r>
      <rPr>
        <rFont val="Century"/>
        <color rgb="FF000000"/>
        <sz val="10.0"/>
      </rPr>
      <t xml:space="preserve">: </t>
    </r>
    <r>
      <rPr>
        <rFont val="ＭＳ 明朝"/>
        <color rgb="FF000000"/>
        <sz val="10.0"/>
      </rPr>
      <t>三重県知事</t>
    </r>
    <r>
      <rPr>
        <rFont val="Century"/>
        <color rgb="FF000000"/>
        <sz val="10.0"/>
      </rPr>
      <t>(2)</t>
    </r>
    <r>
      <rPr>
        <rFont val="ＭＳ 明朝"/>
        <color rgb="FF000000"/>
        <sz val="10.0"/>
      </rPr>
      <t>第</t>
    </r>
    <r>
      <rPr>
        <rFont val="Century"/>
        <color rgb="FF000000"/>
        <sz val="10.0"/>
      </rPr>
      <t>3294</t>
    </r>
    <r>
      <rPr>
        <rFont val="ＭＳ 明朝"/>
        <color rgb="FF000000"/>
        <sz val="10.0"/>
      </rPr>
      <t>号</t>
    </r>
  </si>
  <si>
    <r>
      <rPr>
        <rFont val="Century"/>
        <color rgb="FF000000"/>
        <sz val="10.0"/>
      </rPr>
      <t xml:space="preserve">Address: </t>
    </r>
    <r>
      <rPr>
        <rFont val="ＭＳ 明朝"/>
        <color rgb="FF000000"/>
        <sz val="10.0"/>
      </rPr>
      <t>〒</t>
    </r>
    <r>
      <rPr>
        <rFont val="Century"/>
        <color rgb="FF000000"/>
        <sz val="10.0"/>
      </rPr>
      <t>513-0012</t>
    </r>
    <r>
      <rPr>
        <rFont val="ＭＳ 明朝"/>
        <color rgb="FF000000"/>
        <sz val="10.0"/>
      </rPr>
      <t xml:space="preserve">　三重県鈴鹿市石薬師町2378-2</t>
    </r>
  </si>
  <si>
    <t>Phone: 059-395-6533</t>
  </si>
  <si>
    <r>
      <rPr>
        <rFont val="Century"/>
        <color rgb="FF000000"/>
        <sz val="10.0"/>
      </rPr>
      <t xml:space="preserve">Web: </t>
    </r>
    <r>
      <rPr>
        <rFont val="Century"/>
        <color rgb="FF000000"/>
        <sz val="10.0"/>
      </rPr>
      <t>https://home-station.company/</t>
    </r>
  </si>
  <si>
    <t>担当</t>
  </si>
  <si>
    <t>NOME DO CORRETOR</t>
  </si>
  <si>
    <t>連絡先</t>
  </si>
  <si>
    <t>以上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</si>
</sst>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_-&quot;¥&quot;* #,##0_-;\-&quot;¥&quot;* #,##0_-;_-&quot;¥&quot;* &quot;-&quot;_-;_-@"/>
    <numFmt numFmtId="165" formatCode="&quot;¥&quot;#,##0"/>
    <numFmt numFmtId="166" formatCode="#,##0_ "/>
    <numFmt numFmtId="167" formatCode="0.00&quot;㎡&quot;"/>
    <numFmt numFmtId="168" formatCode="\(0.00&quot;坪&quot;\)"/>
    <numFmt numFmtId="169" formatCode="&quot;¥&quot;#,##0;\-&quot;¥&quot;#,##0"/>
    <numFmt numFmtId="170" formatCode="&quot;¥&quot;#,##0;[Red]\-&quot;¥&quot;#,##0"/>
  </numFmts>
  <fonts count="45">
    <font>
      <sz val="11.0"/>
      <color theme="1"/>
      <name val="Arial"/>
    </font>
    <font>
      <b/>
      <sz val="16.0"/>
      <color theme="1"/>
      <name val="Arial"/>
    </font>
    <font>
      <sz val="11.0"/>
      <color theme="1"/>
      <name val="Calibri"/>
    </font>
    <font>
      <sz val="22.0"/>
      <color theme="1"/>
      <name val="ＭＳ ゴシック"/>
    </font>
    <font>
      <sz val="20.0"/>
      <color theme="1"/>
      <name val="Calibri"/>
    </font>
    <font/>
    <font>
      <sz val="12.0"/>
      <color theme="1"/>
      <name val="Hgs創英角ｺﾞｼｯｸub"/>
    </font>
    <font>
      <sz val="11.0"/>
      <color theme="1"/>
      <name val="Biz udp明朝 medium"/>
    </font>
    <font>
      <sz val="11.0"/>
      <color rgb="FFFF0000"/>
      <name val="Arial"/>
    </font>
    <font>
      <b/>
      <sz val="12.0"/>
      <color theme="1"/>
      <name val="Biz udp明朝 medium"/>
    </font>
    <font>
      <b/>
      <sz val="8.0"/>
      <color theme="1"/>
      <name val="Biz udp明朝 medium"/>
    </font>
    <font>
      <sz val="12.0"/>
      <color theme="1"/>
      <name val="Biz udp明朝 medium"/>
    </font>
    <font>
      <b/>
      <sz val="14.0"/>
      <color theme="1"/>
      <name val="Biz udp明朝 medium"/>
    </font>
    <font>
      <sz val="11.0"/>
      <color rgb="FFFF0000"/>
      <name val="Biz udp明朝 medium"/>
    </font>
    <font>
      <sz val="10.0"/>
      <color theme="1"/>
      <name val="Biz udp明朝 medium"/>
    </font>
    <font>
      <sz val="7.0"/>
      <color theme="1"/>
      <name val="Biz udp明朝 medium"/>
    </font>
    <font>
      <sz val="9.0"/>
      <color rgb="FFFF0000"/>
      <name val="Biz udp明朝 medium"/>
    </font>
    <font>
      <b/>
      <sz val="16.0"/>
      <color rgb="FFFF0000"/>
      <name val="Calibri"/>
    </font>
    <font>
      <b/>
      <sz val="14.0"/>
      <color theme="1"/>
      <name val="Calibri"/>
    </font>
    <font>
      <b/>
      <sz val="14.0"/>
      <color theme="1"/>
      <name val="Hgs創英角ｺﾞｼｯｸub"/>
    </font>
    <font>
      <sz val="12.0"/>
      <color rgb="FFFF0000"/>
      <name val="Biz udp明朝 medium"/>
    </font>
    <font>
      <sz val="14.0"/>
      <color rgb="FFFF0000"/>
      <name val="Arial"/>
    </font>
    <font>
      <u/>
      <sz val="14.0"/>
      <color theme="10"/>
      <name val="Biz udp明朝 medium"/>
    </font>
    <font>
      <sz val="14.0"/>
      <color rgb="FFFF0000"/>
      <name val="Hgs創英角ｺﾞｼｯｸub"/>
    </font>
    <font>
      <sz val="14.0"/>
      <color theme="1"/>
      <name val="Biz udp明朝 medium"/>
    </font>
    <font>
      <sz val="11.0"/>
      <color theme="1"/>
      <name val="MS PGothic"/>
    </font>
    <font>
      <b/>
      <sz val="14.0"/>
      <color rgb="FFFF0000"/>
      <name val="Biz udp明朝 medium"/>
    </font>
    <font>
      <b/>
      <sz val="7.0"/>
      <color theme="9"/>
      <name val="Biz udp明朝 medium"/>
    </font>
    <font>
      <b/>
      <sz val="12.0"/>
      <color theme="9"/>
      <name val="Biz udp明朝 medium"/>
    </font>
    <font>
      <b/>
      <sz val="6.0"/>
      <color theme="9"/>
      <name val="Biz udp明朝 medium"/>
    </font>
    <font>
      <b/>
      <sz val="12.0"/>
      <color rgb="FFFF0000"/>
      <name val="Biz udp明朝 medium"/>
    </font>
    <font>
      <sz val="14.0"/>
      <color rgb="FFFF0000"/>
      <name val="Biz udp明朝 medium"/>
    </font>
    <font>
      <sz val="8.0"/>
      <color rgb="FF00B050"/>
      <name val="Hgs創英角ｺﾞｼｯｸub"/>
    </font>
    <font>
      <sz val="10.0"/>
      <color theme="1"/>
      <name val="Hgs創英角ｺﾞｼｯｸub"/>
    </font>
    <font>
      <sz val="24.0"/>
      <color theme="1"/>
      <name val="MS Mincho"/>
    </font>
    <font>
      <sz val="24.0"/>
      <color rgb="FFFF0000"/>
      <name val="MS Mincho"/>
    </font>
    <font>
      <sz val="11.0"/>
      <color theme="1"/>
      <name val="MS Mincho"/>
    </font>
    <font>
      <sz val="11.0"/>
      <color rgb="FFFF0000"/>
      <name val="MS Mincho"/>
    </font>
    <font>
      <sz val="11.0"/>
      <color rgb="FFFF0000"/>
      <name val="Calibri"/>
    </font>
    <font>
      <sz val="9.0"/>
      <color rgb="FF808080"/>
      <name val="MS Mincho"/>
    </font>
    <font>
      <sz val="11.0"/>
      <color rgb="FFFF0000"/>
      <name val="Quattrocento Sans"/>
    </font>
    <font>
      <u/>
      <sz val="20.0"/>
      <color rgb="FF0000FF"/>
      <name val="Arial"/>
    </font>
    <font>
      <sz val="20.0"/>
      <color rgb="FF000000"/>
      <name val="MS Mincho"/>
    </font>
    <font>
      <sz val="10.0"/>
      <color rgb="FF000000"/>
      <name val="MS Mincho"/>
    </font>
    <font>
      <sz val="10.0"/>
      <color rgb="FF000000"/>
      <name val="Century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36">
    <border/>
    <border>
      <bottom style="thin">
        <color rgb="FF000000"/>
      </bottom>
    </border>
    <border>
      <left/>
      <top/>
      <bottom/>
    </border>
    <border>
      <right/>
      <top/>
      <bottom/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/>
      <bottom/>
    </border>
    <border>
      <top style="thin">
        <color rgb="FF000000"/>
      </top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hair">
        <color rgb="FF000000"/>
      </top>
      <bottom style="hair">
        <color rgb="FF000000"/>
      </bottom>
    </border>
    <border>
      <top style="hair">
        <color rgb="FF000000"/>
      </top>
    </border>
    <border>
      <bottom style="hair">
        <color rgb="FF000000"/>
      </bottom>
    </border>
  </borders>
  <cellStyleXfs count="1">
    <xf borderId="0" fillId="0" fontId="0" numFmtId="0" applyAlignment="1" applyFont="1"/>
  </cellStyleXfs>
  <cellXfs count="139">
    <xf borderId="0" fillId="0" fontId="0" numFmtId="0" xfId="0" applyAlignment="1" applyFont="1">
      <alignment readingOrder="0" shrinkToFit="0" vertical="bottom" wrapText="0"/>
    </xf>
    <xf borderId="0" fillId="0" fontId="0" numFmtId="0" xfId="0" applyFont="1"/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1" fillId="0" fontId="4" numFmtId="0" xfId="0" applyAlignment="1" applyBorder="1" applyFont="1">
      <alignment horizontal="center"/>
    </xf>
    <xf borderId="1" fillId="0" fontId="5" numFmtId="0" xfId="0" applyBorder="1" applyFont="1"/>
    <xf borderId="0" fillId="0" fontId="6" numFmtId="164" xfId="0" applyAlignment="1" applyFont="1" applyNumberFormat="1">
      <alignment shrinkToFit="1" vertical="center" wrapText="0"/>
    </xf>
    <xf borderId="2" fillId="2" fontId="7" numFmtId="0" xfId="0" applyAlignment="1" applyBorder="1" applyFill="1" applyFont="1">
      <alignment horizontal="left" shrinkToFit="0" vertical="top" wrapText="1"/>
    </xf>
    <xf borderId="3" fillId="0" fontId="5" numFmtId="0" xfId="0" applyBorder="1" applyFont="1"/>
    <xf borderId="4" fillId="0" fontId="8" numFmtId="0" xfId="0" applyAlignment="1" applyBorder="1" applyFont="1">
      <alignment horizontal="center" shrinkToFit="0" vertical="top" wrapText="1"/>
    </xf>
    <xf borderId="5" fillId="0" fontId="9" numFmtId="0" xfId="0" applyAlignment="1" applyBorder="1" applyFont="1">
      <alignment horizontal="left" shrinkToFit="1" vertical="center" wrapText="0"/>
    </xf>
    <xf borderId="5" fillId="0" fontId="10" numFmtId="0" xfId="0" applyAlignment="1" applyBorder="1" applyFont="1">
      <alignment horizontal="left" shrinkToFit="1" vertical="center" wrapText="0"/>
    </xf>
    <xf borderId="5" fillId="2" fontId="11" numFmtId="0" xfId="0" applyAlignment="1" applyBorder="1" applyFont="1">
      <alignment horizontal="left" shrinkToFit="1" vertical="center" wrapText="0"/>
    </xf>
    <xf borderId="0" fillId="0" fontId="6" numFmtId="0" xfId="0" applyAlignment="1" applyFont="1">
      <alignment shrinkToFit="1" vertical="center" wrapText="0"/>
    </xf>
    <xf borderId="6" fillId="0" fontId="12" numFmtId="0" xfId="0" applyAlignment="1" applyBorder="1" applyFont="1">
      <alignment horizontal="center" shrinkToFit="0" vertical="center" wrapText="1"/>
    </xf>
    <xf borderId="5" fillId="0" fontId="12" numFmtId="0" xfId="0" applyBorder="1" applyFont="1"/>
    <xf borderId="7" fillId="2" fontId="13" numFmtId="0" xfId="0" applyAlignment="1" applyBorder="1" applyFont="1">
      <alignment horizontal="center"/>
    </xf>
    <xf borderId="8" fillId="0" fontId="5" numFmtId="0" xfId="0" applyBorder="1" applyFont="1"/>
    <xf borderId="9" fillId="3" fontId="7" numFmtId="0" xfId="0" applyBorder="1" applyFill="1" applyFont="1"/>
    <xf borderId="5" fillId="2" fontId="13" numFmtId="0" xfId="0" applyAlignment="1" applyBorder="1" applyFont="1">
      <alignment horizontal="right"/>
    </xf>
    <xf borderId="10" fillId="0" fontId="12" numFmtId="0" xfId="0" applyAlignment="1" applyBorder="1" applyFont="1">
      <alignment horizontal="center"/>
    </xf>
    <xf borderId="4" fillId="0" fontId="5" numFmtId="0" xfId="0" applyBorder="1" applyFont="1"/>
    <xf borderId="5" fillId="0" fontId="14" numFmtId="0" xfId="0" applyAlignment="1" applyBorder="1" applyFont="1">
      <alignment shrinkToFit="1" vertical="center" wrapText="0"/>
    </xf>
    <xf borderId="5" fillId="0" fontId="15" numFmtId="0" xfId="0" applyAlignment="1" applyBorder="1" applyFont="1">
      <alignment shrinkToFit="1" vertical="center" wrapText="0"/>
    </xf>
    <xf borderId="5" fillId="0" fontId="14" numFmtId="165" xfId="0" applyAlignment="1" applyBorder="1" applyFont="1" applyNumberFormat="1">
      <alignment shrinkToFit="1" vertical="center" wrapText="0"/>
    </xf>
    <xf borderId="11" fillId="0" fontId="5" numFmtId="0" xfId="0" applyBorder="1" applyFont="1"/>
    <xf borderId="7" fillId="2" fontId="16" numFmtId="0" xfId="0" applyAlignment="1" applyBorder="1" applyFont="1">
      <alignment horizontal="center"/>
    </xf>
    <xf borderId="10" fillId="0" fontId="11" numFmtId="0" xfId="0" applyAlignment="1" applyBorder="1" applyFont="1">
      <alignment horizontal="center"/>
    </xf>
    <xf borderId="0" fillId="0" fontId="17" numFmtId="0" xfId="0" applyFont="1"/>
    <xf borderId="0" fillId="0" fontId="18" numFmtId="0" xfId="0" applyFont="1"/>
    <xf borderId="0" fillId="0" fontId="19" numFmtId="0" xfId="0" applyAlignment="1" applyFont="1">
      <alignment shrinkToFit="1" vertical="center" wrapText="0"/>
    </xf>
    <xf borderId="7" fillId="2" fontId="20" numFmtId="166" xfId="0" applyAlignment="1" applyBorder="1" applyFont="1" applyNumberFormat="1">
      <alignment horizontal="center" shrinkToFit="1" vertical="center" wrapText="0"/>
    </xf>
    <xf borderId="12" fillId="0" fontId="5" numFmtId="0" xfId="0" applyBorder="1" applyFont="1"/>
    <xf borderId="13" fillId="0" fontId="5" numFmtId="0" xfId="0" applyBorder="1" applyFont="1"/>
    <xf borderId="10" fillId="0" fontId="14" numFmtId="0" xfId="0" applyAlignment="1" applyBorder="1" applyFont="1">
      <alignment horizontal="center"/>
    </xf>
    <xf borderId="0" fillId="0" fontId="21" numFmtId="0" xfId="0" applyFont="1"/>
    <xf borderId="14" fillId="0" fontId="5" numFmtId="0" xfId="0" applyBorder="1" applyFont="1"/>
    <xf borderId="7" fillId="2" fontId="20" numFmtId="0" xfId="0" applyAlignment="1" applyBorder="1" applyFont="1">
      <alignment horizontal="center" shrinkToFit="1" vertical="center" wrapText="0"/>
    </xf>
    <xf borderId="5" fillId="0" fontId="12" numFmtId="0" xfId="0" applyAlignment="1" applyBorder="1" applyFont="1">
      <alignment shrinkToFit="1" vertical="center" wrapText="0"/>
    </xf>
    <xf borderId="7" fillId="2" fontId="13" numFmtId="0" xfId="0" applyAlignment="1" applyBorder="1" applyFont="1">
      <alignment horizontal="center" shrinkToFit="1" vertical="center" wrapText="0"/>
    </xf>
    <xf borderId="7" fillId="2" fontId="20" numFmtId="167" xfId="0" applyAlignment="1" applyBorder="1" applyFont="1" applyNumberFormat="1">
      <alignment horizontal="center" shrinkToFit="1" vertical="center" wrapText="0"/>
    </xf>
    <xf borderId="7" fillId="3" fontId="11" numFmtId="168" xfId="0" applyAlignment="1" applyBorder="1" applyFont="1" applyNumberFormat="1">
      <alignment horizontal="center" shrinkToFit="1" vertical="center" wrapText="0"/>
    </xf>
    <xf borderId="15" fillId="2" fontId="7" numFmtId="0" xfId="0" applyAlignment="1" applyBorder="1" applyFont="1">
      <alignment horizontal="left"/>
    </xf>
    <xf borderId="7" fillId="2" fontId="20" numFmtId="169" xfId="0" applyAlignment="1" applyBorder="1" applyFont="1" applyNumberFormat="1">
      <alignment horizontal="center" shrinkToFit="1" vertical="top" wrapText="0"/>
    </xf>
    <xf borderId="10" fillId="0" fontId="22" numFmtId="0" xfId="0" applyAlignment="1" applyBorder="1" applyFont="1">
      <alignment horizontal="center"/>
    </xf>
    <xf borderId="16" fillId="0" fontId="12" numFmtId="0" xfId="0" applyAlignment="1" applyBorder="1" applyFont="1">
      <alignment horizontal="center" vertical="center"/>
    </xf>
    <xf borderId="12" fillId="0" fontId="12" numFmtId="0" xfId="0" applyAlignment="1" applyBorder="1" applyFont="1">
      <alignment shrinkToFit="1" vertical="center" wrapText="0"/>
    </xf>
    <xf borderId="17" fillId="3" fontId="11" numFmtId="169" xfId="0" applyAlignment="1" applyBorder="1" applyFont="1" applyNumberFormat="1">
      <alignment horizontal="center" shrinkToFit="1" vertical="center" wrapText="0"/>
    </xf>
    <xf borderId="0" fillId="0" fontId="6" numFmtId="0" xfId="0" applyAlignment="1" applyFont="1">
      <alignment horizontal="center" shrinkToFit="1" vertical="center" wrapText="0"/>
    </xf>
    <xf borderId="5" fillId="0" fontId="6" numFmtId="0" xfId="0" applyAlignment="1" applyBorder="1" applyFont="1">
      <alignment horizontal="center" shrinkToFit="1" vertical="center" wrapText="0"/>
    </xf>
    <xf borderId="7" fillId="2" fontId="23" numFmtId="165" xfId="0" applyAlignment="1" applyBorder="1" applyFont="1" applyNumberFormat="1">
      <alignment horizontal="right" readingOrder="0" shrinkToFit="1" vertical="center" wrapText="0"/>
    </xf>
    <xf borderId="0" fillId="0" fontId="11" numFmtId="0" xfId="0" applyAlignment="1" applyFont="1">
      <alignment shrinkToFit="1" vertical="center" wrapText="0"/>
    </xf>
    <xf borderId="7" fillId="0" fontId="9" numFmtId="0" xfId="0" applyAlignment="1" applyBorder="1" applyFont="1">
      <alignment horizontal="center" shrinkToFit="1" vertical="center" wrapText="0"/>
    </xf>
    <xf borderId="7" fillId="0" fontId="9" numFmtId="170" xfId="0" applyAlignment="1" applyBorder="1" applyFont="1" applyNumberFormat="1">
      <alignment horizontal="center" shrinkToFit="1" vertical="center" wrapText="0"/>
    </xf>
    <xf borderId="5" fillId="0" fontId="9" numFmtId="0" xfId="0" applyAlignment="1" applyBorder="1" applyFont="1">
      <alignment horizontal="center" shrinkToFit="1" vertical="center" wrapText="0"/>
    </xf>
    <xf borderId="5" fillId="2" fontId="24" numFmtId="165" xfId="0" applyAlignment="1" applyBorder="1" applyFont="1" applyNumberFormat="1">
      <alignment horizontal="right" shrinkToFit="1" vertical="center" wrapText="0"/>
    </xf>
    <xf borderId="0" fillId="0" fontId="11" numFmtId="165" xfId="0" applyAlignment="1" applyFont="1" applyNumberFormat="1">
      <alignment shrinkToFit="1" vertical="center" wrapText="0"/>
    </xf>
    <xf borderId="7" fillId="0" fontId="9" numFmtId="165" xfId="0" applyAlignment="1" applyBorder="1" applyFont="1" applyNumberFormat="1">
      <alignment horizontal="center" shrinkToFit="1" vertical="center" wrapText="0"/>
    </xf>
    <xf borderId="7" fillId="0" fontId="11" numFmtId="0" xfId="0" applyAlignment="1" applyBorder="1" applyFont="1">
      <alignment horizontal="center" shrinkToFit="1" vertical="center" wrapText="0"/>
    </xf>
    <xf borderId="7" fillId="0" fontId="24" numFmtId="165" xfId="0" applyAlignment="1" applyBorder="1" applyFont="1" applyNumberFormat="1">
      <alignment horizontal="center" shrinkToFit="1" vertical="center" wrapText="0"/>
    </xf>
    <xf borderId="5" fillId="0" fontId="11" numFmtId="165" xfId="0" applyAlignment="1" applyBorder="1" applyFont="1" applyNumberFormat="1">
      <alignment horizontal="center" shrinkToFit="1" vertical="center" wrapText="0"/>
    </xf>
    <xf borderId="5" fillId="0" fontId="11" numFmtId="0" xfId="0" applyAlignment="1" applyBorder="1" applyFont="1">
      <alignment shrinkToFit="1" vertical="center" wrapText="0"/>
    </xf>
    <xf borderId="0" fillId="0" fontId="20" numFmtId="165" xfId="0" applyAlignment="1" applyFont="1" applyNumberFormat="1">
      <alignment shrinkToFit="1" vertical="center" wrapText="0"/>
    </xf>
    <xf borderId="5" fillId="2" fontId="11" numFmtId="0" xfId="0" applyAlignment="1" applyBorder="1" applyFont="1">
      <alignment horizontal="center" shrinkToFit="1" vertical="center" wrapText="0"/>
    </xf>
    <xf borderId="4" fillId="0" fontId="25" numFmtId="0" xfId="0" applyAlignment="1" applyBorder="1" applyFont="1">
      <alignment shrinkToFit="0" wrapText="1"/>
    </xf>
    <xf borderId="5" fillId="0" fontId="11" numFmtId="170" xfId="0" applyAlignment="1" applyBorder="1" applyFont="1" applyNumberFormat="1">
      <alignment horizontal="center" shrinkToFit="1" vertical="center" wrapText="0"/>
    </xf>
    <xf borderId="0" fillId="0" fontId="2" numFmtId="170" xfId="0" applyFont="1" applyNumberFormat="1"/>
    <xf borderId="7" fillId="3" fontId="24" numFmtId="165" xfId="0" applyAlignment="1" applyBorder="1" applyFont="1" applyNumberFormat="1">
      <alignment horizontal="center" shrinkToFit="1" vertical="center" wrapText="0"/>
    </xf>
    <xf borderId="0" fillId="0" fontId="20" numFmtId="0" xfId="0" applyAlignment="1" applyFont="1">
      <alignment horizontal="center" shrinkToFit="1" vertical="center" wrapText="0"/>
    </xf>
    <xf borderId="5" fillId="2" fontId="9" numFmtId="0" xfId="0" applyAlignment="1" applyBorder="1" applyFont="1">
      <alignment horizontal="center" shrinkToFit="1" vertical="center" wrapText="0"/>
    </xf>
    <xf borderId="7" fillId="0" fontId="11" numFmtId="165" xfId="0" applyAlignment="1" applyBorder="1" applyFont="1" applyNumberFormat="1">
      <alignment horizontal="center" shrinkToFit="1" vertical="center" wrapText="0"/>
    </xf>
    <xf borderId="6" fillId="0" fontId="9" numFmtId="0" xfId="0" applyAlignment="1" applyBorder="1" applyFont="1">
      <alignment horizontal="center" shrinkToFit="1" vertical="center" wrapText="0"/>
    </xf>
    <xf borderId="18" fillId="0" fontId="11" numFmtId="165" xfId="0" applyAlignment="1" applyBorder="1" applyFont="1" applyNumberFormat="1">
      <alignment horizontal="center" shrinkToFit="1" vertical="center" wrapText="0"/>
    </xf>
    <xf borderId="19" fillId="0" fontId="5" numFmtId="0" xfId="0" applyBorder="1" applyFont="1"/>
    <xf borderId="20" fillId="0" fontId="26" numFmtId="0" xfId="0" applyAlignment="1" applyBorder="1" applyFont="1">
      <alignment horizontal="center" shrinkToFit="1" vertical="center" wrapText="0"/>
    </xf>
    <xf borderId="21" fillId="0" fontId="26" numFmtId="165" xfId="0" applyAlignment="1" applyBorder="1" applyFont="1" applyNumberFormat="1">
      <alignment horizontal="center" shrinkToFit="1" vertical="center" wrapText="0"/>
    </xf>
    <xf borderId="22" fillId="0" fontId="5" numFmtId="0" xfId="0" applyBorder="1" applyFont="1"/>
    <xf borderId="23" fillId="0" fontId="27" numFmtId="0" xfId="0" applyAlignment="1" applyBorder="1" applyFont="1">
      <alignment horizontal="center" shrinkToFit="1" vertical="center" wrapText="0"/>
    </xf>
    <xf borderId="21" fillId="0" fontId="28" numFmtId="165" xfId="0" applyAlignment="1" applyBorder="1" applyFont="1" applyNumberFormat="1">
      <alignment horizontal="center" shrinkToFit="1" vertical="center" wrapText="0"/>
    </xf>
    <xf borderId="23" fillId="0" fontId="29" numFmtId="0" xfId="0" applyAlignment="1" applyBorder="1" applyFont="1">
      <alignment horizontal="center" shrinkToFit="1" vertical="center" wrapText="0"/>
    </xf>
    <xf borderId="24" fillId="0" fontId="7" numFmtId="0" xfId="0" applyAlignment="1" applyBorder="1" applyFont="1">
      <alignment horizontal="center" shrinkToFit="0" vertical="top" wrapText="1"/>
    </xf>
    <xf borderId="25" fillId="0" fontId="5" numFmtId="0" xfId="0" applyBorder="1" applyFont="1"/>
    <xf borderId="26" fillId="0" fontId="5" numFmtId="0" xfId="0" applyBorder="1" applyFont="1"/>
    <xf borderId="27" fillId="0" fontId="11" numFmtId="0" xfId="0" applyAlignment="1" applyBorder="1" applyFont="1">
      <alignment horizontal="center" readingOrder="0" shrinkToFit="1" vertical="center" wrapText="0"/>
    </xf>
    <xf borderId="14" fillId="0" fontId="11" numFmtId="0" xfId="0" applyAlignment="1" applyBorder="1" applyFont="1">
      <alignment horizontal="center" shrinkToFit="1" vertical="center" wrapText="0"/>
    </xf>
    <xf borderId="28" fillId="0" fontId="11" numFmtId="165" xfId="0" applyAlignment="1" applyBorder="1" applyFont="1" applyNumberFormat="1">
      <alignment horizontal="center" shrinkToFit="1" vertical="center" wrapText="0"/>
    </xf>
    <xf borderId="29" fillId="0" fontId="11" numFmtId="0" xfId="0" applyAlignment="1" applyBorder="1" applyFont="1">
      <alignment horizontal="center" shrinkToFit="1" vertical="center" wrapText="0"/>
    </xf>
    <xf borderId="6" fillId="0" fontId="11" numFmtId="0" xfId="0" applyAlignment="1" applyBorder="1" applyFont="1">
      <alignment horizontal="center" shrinkToFit="1" vertical="center" wrapText="0"/>
    </xf>
    <xf borderId="30" fillId="2" fontId="11" numFmtId="165" xfId="0" applyAlignment="1" applyBorder="1" applyFont="1" applyNumberFormat="1">
      <alignment horizontal="center" shrinkToFit="1" vertical="center" wrapText="0"/>
    </xf>
    <xf borderId="0" fillId="0" fontId="20" numFmtId="0" xfId="0" applyAlignment="1" applyFont="1">
      <alignment shrinkToFit="1" vertical="center" wrapText="0"/>
    </xf>
    <xf borderId="0" fillId="0" fontId="30" numFmtId="0" xfId="0" applyAlignment="1" applyFont="1">
      <alignment horizontal="center" shrinkToFit="1" vertical="center" wrapText="0"/>
    </xf>
    <xf borderId="20" fillId="0" fontId="11" numFmtId="0" xfId="0" applyAlignment="1" applyBorder="1" applyFont="1">
      <alignment horizontal="center" shrinkToFit="1" vertical="center" wrapText="0"/>
    </xf>
    <xf borderId="31" fillId="0" fontId="11" numFmtId="0" xfId="0" applyAlignment="1" applyBorder="1" applyFont="1">
      <alignment horizontal="center" shrinkToFit="1" vertical="center" wrapText="0"/>
    </xf>
    <xf borderId="32" fillId="0" fontId="31" numFmtId="165" xfId="0" applyAlignment="1" applyBorder="1" applyFont="1" applyNumberFormat="1">
      <alignment horizontal="center" shrinkToFit="1" vertical="center" wrapText="0"/>
    </xf>
    <xf borderId="0" fillId="0" fontId="9" numFmtId="0" xfId="0" applyAlignment="1" applyFont="1">
      <alignment shrinkToFit="1" vertical="center" wrapText="0"/>
    </xf>
    <xf borderId="0" fillId="0" fontId="11" numFmtId="169" xfId="0" applyAlignment="1" applyFont="1" applyNumberFormat="1">
      <alignment shrinkToFit="1" vertical="center" wrapText="0"/>
    </xf>
    <xf borderId="0" fillId="0" fontId="7" numFmtId="0" xfId="0" applyFont="1"/>
    <xf borderId="0" fillId="0" fontId="14" numFmtId="0" xfId="0" applyAlignment="1" applyFont="1">
      <alignment shrinkToFit="1" vertical="center" wrapText="0"/>
    </xf>
    <xf borderId="0" fillId="0" fontId="2" numFmtId="0" xfId="0" applyFont="1"/>
    <xf borderId="0" fillId="0" fontId="32" numFmtId="0" xfId="0" applyAlignment="1" applyFont="1">
      <alignment shrinkToFit="1" vertical="center" wrapText="0"/>
    </xf>
    <xf borderId="0" fillId="0" fontId="6" numFmtId="0" xfId="0" applyAlignment="1" applyFont="1">
      <alignment horizontal="left" shrinkToFit="1" vertical="center" wrapText="0"/>
    </xf>
    <xf borderId="0" fillId="0" fontId="33" numFmtId="0" xfId="0" applyAlignment="1" applyFont="1">
      <alignment shrinkToFit="1" vertical="center" wrapText="0"/>
    </xf>
    <xf borderId="0" fillId="0" fontId="34" numFmtId="0" xfId="0" applyAlignment="1" applyFont="1">
      <alignment horizontal="center" vertical="center"/>
    </xf>
    <xf borderId="0" fillId="0" fontId="35" numFmtId="0" xfId="0" applyAlignment="1" applyFont="1">
      <alignment horizontal="center" vertical="center"/>
    </xf>
    <xf borderId="0" fillId="0" fontId="36" numFmtId="0" xfId="0" applyAlignment="1" applyFont="1">
      <alignment vertical="center"/>
    </xf>
    <xf borderId="0" fillId="0" fontId="37" numFmtId="0" xfId="0" applyAlignment="1" applyFont="1">
      <alignment horizontal="center" vertical="center"/>
    </xf>
    <xf borderId="0" fillId="0" fontId="38" numFmtId="49" xfId="0" applyAlignment="1" applyFont="1" applyNumberFormat="1">
      <alignment shrinkToFit="0" vertical="center" wrapText="1"/>
    </xf>
    <xf borderId="0" fillId="0" fontId="2" numFmtId="0" xfId="0" applyAlignment="1" applyFont="1">
      <alignment horizontal="center" vertical="top"/>
    </xf>
    <xf borderId="0" fillId="0" fontId="37" numFmtId="0" xfId="0" applyAlignment="1" applyFont="1">
      <alignment horizontal="center" vertical="top"/>
    </xf>
    <xf borderId="0" fillId="0" fontId="36" numFmtId="0" xfId="0" applyAlignment="1" applyFont="1">
      <alignment horizontal="left" vertical="top"/>
    </xf>
    <xf borderId="1" fillId="0" fontId="36" numFmtId="0" xfId="0" applyAlignment="1" applyBorder="1" applyFont="1">
      <alignment horizontal="left" vertical="top"/>
    </xf>
    <xf borderId="16" fillId="0" fontId="2" numFmtId="0" xfId="0" applyAlignment="1" applyBorder="1" applyFont="1">
      <alignment horizontal="center" shrinkToFit="0" vertical="top" wrapText="1"/>
    </xf>
    <xf borderId="16" fillId="0" fontId="5" numFmtId="0" xfId="0" applyBorder="1" applyFont="1"/>
    <xf borderId="16" fillId="0" fontId="39" numFmtId="0" xfId="0" applyAlignment="1" applyBorder="1" applyFont="1">
      <alignment horizontal="right" vertical="center"/>
    </xf>
    <xf borderId="0" fillId="0" fontId="36" numFmtId="0" xfId="0" applyAlignment="1" applyFont="1">
      <alignment horizontal="center" vertical="center"/>
    </xf>
    <xf borderId="1" fillId="0" fontId="36" numFmtId="0" xfId="0" applyAlignment="1" applyBorder="1" applyFont="1">
      <alignment horizontal="center" vertical="center"/>
    </xf>
    <xf borderId="1" fillId="0" fontId="38" numFmtId="0" xfId="0" applyAlignment="1" applyBorder="1" applyFont="1">
      <alignment vertical="center"/>
    </xf>
    <xf borderId="1" fillId="0" fontId="2" numFmtId="0" xfId="0" applyAlignment="1" applyBorder="1" applyFont="1">
      <alignment vertical="center"/>
    </xf>
    <xf borderId="1" fillId="0" fontId="36" numFmtId="0" xfId="0" applyAlignment="1" applyBorder="1" applyFont="1">
      <alignment vertical="center"/>
    </xf>
    <xf borderId="0" fillId="0" fontId="37" numFmtId="0" xfId="0" applyAlignment="1" applyFont="1">
      <alignment vertical="center"/>
    </xf>
    <xf borderId="12" fillId="0" fontId="36" numFmtId="0" xfId="0" applyAlignment="1" applyBorder="1" applyFont="1">
      <alignment horizontal="center" vertical="center"/>
    </xf>
    <xf borderId="12" fillId="0" fontId="38" numFmtId="0" xfId="0" applyAlignment="1" applyBorder="1" applyFont="1">
      <alignment vertical="center"/>
    </xf>
    <xf borderId="12" fillId="0" fontId="2" numFmtId="0" xfId="0" applyAlignment="1" applyBorder="1" applyFont="1">
      <alignment vertical="center"/>
    </xf>
    <xf borderId="12" fillId="0" fontId="36" numFmtId="0" xfId="0" applyAlignment="1" applyBorder="1" applyFont="1">
      <alignment vertical="center"/>
    </xf>
    <xf borderId="1" fillId="0" fontId="40" numFmtId="0" xfId="0" applyAlignment="1" applyBorder="1" applyFont="1">
      <alignment vertical="center"/>
    </xf>
    <xf borderId="1" fillId="0" fontId="37" numFmtId="0" xfId="0" applyAlignment="1" applyBorder="1" applyFont="1">
      <alignment vertical="center"/>
    </xf>
    <xf borderId="12" fillId="0" fontId="37" numFmtId="0" xfId="0" applyAlignment="1" applyBorder="1" applyFont="1">
      <alignment vertical="center"/>
    </xf>
    <xf borderId="0" fillId="0" fontId="2" numFmtId="0" xfId="0" applyAlignment="1" applyFont="1">
      <alignment vertical="center"/>
    </xf>
    <xf borderId="33" fillId="0" fontId="36" numFmtId="0" xfId="0" applyAlignment="1" applyBorder="1" applyFont="1">
      <alignment vertical="center"/>
    </xf>
    <xf borderId="33" fillId="0" fontId="5" numFmtId="0" xfId="0" applyBorder="1" applyFont="1"/>
    <xf borderId="34" fillId="0" fontId="41" numFmtId="0" xfId="0" applyAlignment="1" applyBorder="1" applyFont="1">
      <alignment horizontal="center" vertical="center"/>
    </xf>
    <xf borderId="34" fillId="0" fontId="5" numFmtId="0" xfId="0" applyBorder="1" applyFont="1"/>
    <xf borderId="35" fillId="0" fontId="5" numFmtId="0" xfId="0" applyBorder="1" applyFont="1"/>
    <xf borderId="0" fillId="0" fontId="42" numFmtId="0" xfId="0" applyAlignment="1" applyFont="1">
      <alignment horizontal="left" vertical="center"/>
    </xf>
    <xf borderId="0" fillId="0" fontId="43" numFmtId="0" xfId="0" applyAlignment="1" applyFont="1">
      <alignment horizontal="left" vertical="center"/>
    </xf>
    <xf borderId="0" fillId="0" fontId="44" numFmtId="0" xfId="0" applyAlignment="1" applyFont="1">
      <alignment horizontal="left" vertical="center"/>
    </xf>
    <xf borderId="0" fillId="0" fontId="44" numFmtId="0" xfId="0" applyAlignment="1" applyFont="1">
      <alignment horizontal="center" vertical="center"/>
    </xf>
    <xf borderId="0" fillId="0" fontId="38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</xdr:colOff>
      <xdr:row>18</xdr:row>
      <xdr:rowOff>66675</xdr:rowOff>
    </xdr:from>
    <xdr:ext cx="1123950" cy="1390650"/>
    <xdr:sp>
      <xdr:nvSpPr>
        <xdr:cNvPr id="3" name="Shape 3"/>
        <xdr:cNvSpPr/>
      </xdr:nvSpPr>
      <xdr:spPr>
        <a:xfrm>
          <a:off x="4788788" y="3089438"/>
          <a:ext cx="1114425" cy="1381125"/>
        </a:xfrm>
        <a:prstGeom prst="wedgeRoundRectCallout">
          <a:avLst>
            <a:gd fmla="val 62841" name="adj1"/>
            <a:gd fmla="val -20834" name="adj2"/>
            <a:gd fmla="val 16667" name="adj3"/>
          </a:avLst>
        </a:prstGeom>
        <a:solidFill>
          <a:schemeClr val="lt1"/>
        </a:solidFill>
        <a:ln cap="flat" cmpd="sng" w="12700">
          <a:solidFill>
            <a:srgbClr val="FF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収入印紙</a:t>
          </a:r>
          <a:r>
            <a:rPr b="1" lang="en-US" sz="10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(SHUUNYUU</a:t>
          </a:r>
          <a:r>
            <a:rPr b="1" lang="en-US" sz="10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 INSHI)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0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Diferente do selo normal, compra-se no correio</a:t>
          </a:r>
          <a:endParaRPr sz="1000"/>
        </a:p>
      </xdr:txBody>
    </xdr:sp>
    <xdr:clientData fLocksWithSheet="0"/>
  </xdr:oneCellAnchor>
  <xdr:oneCellAnchor>
    <xdr:from>
      <xdr:col>1</xdr:col>
      <xdr:colOff>552450</xdr:colOff>
      <xdr:row>1</xdr:row>
      <xdr:rowOff>114300</xdr:rowOff>
    </xdr:from>
    <xdr:ext cx="3124200" cy="7239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31</xdr:col>
      <xdr:colOff>38100</xdr:colOff>
      <xdr:row>6</xdr:row>
      <xdr:rowOff>57150</xdr:rowOff>
    </xdr:from>
    <xdr:ext cx="752475" cy="295275"/>
    <xdr:sp>
      <xdr:nvSpPr>
        <xdr:cNvPr id="4" name="Shape 4"/>
        <xdr:cNvSpPr/>
      </xdr:nvSpPr>
      <xdr:spPr>
        <a:xfrm>
          <a:off x="4974525" y="3637125"/>
          <a:ext cx="742950" cy="285750"/>
        </a:xfrm>
        <a:prstGeom prst="wedgeRoundRectCallout">
          <a:avLst>
            <a:gd fmla="val -43282" name="adj1"/>
            <a:gd fmla="val 95833" name="adj2"/>
            <a:gd fmla="val 16667" name="adj3"/>
          </a:avLst>
        </a:prstGeom>
        <a:solidFill>
          <a:schemeClr val="lt1"/>
        </a:solidFill>
        <a:ln cap="flat" cmpd="sng" w="12700">
          <a:solidFill>
            <a:srgbClr val="FF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000">
              <a:solidFill>
                <a:srgbClr val="FF0000"/>
              </a:solidFill>
              <a:latin typeface="Calibri"/>
              <a:ea typeface="Calibri"/>
              <a:cs typeface="Calibri"/>
              <a:sym typeface="Calibri"/>
            </a:rPr>
            <a:t>CARIMBO</a:t>
          </a:r>
          <a:endParaRPr sz="1000">
            <a:solidFill>
              <a:srgbClr val="FF0000"/>
            </a:solidFill>
          </a:endParaRPr>
        </a:p>
      </xdr:txBody>
    </xdr:sp>
    <xdr:clientData fLocksWithSheet="0"/>
  </xdr:oneCellAnchor>
  <xdr:oneCellAnchor>
    <xdr:from>
      <xdr:col>29</xdr:col>
      <xdr:colOff>161925</xdr:colOff>
      <xdr:row>8</xdr:row>
      <xdr:rowOff>38100</xdr:rowOff>
    </xdr:from>
    <xdr:ext cx="266700" cy="304800"/>
    <xdr:sp>
      <xdr:nvSpPr>
        <xdr:cNvPr id="5" name="Shape 5"/>
        <xdr:cNvSpPr/>
      </xdr:nvSpPr>
      <xdr:spPr>
        <a:xfrm>
          <a:off x="5222175" y="3637125"/>
          <a:ext cx="247650" cy="285750"/>
        </a:xfrm>
        <a:prstGeom prst="ellipse">
          <a:avLst/>
        </a:prstGeom>
        <a:noFill/>
        <a:ln cap="flat" cmpd="sng" w="19050">
          <a:solidFill>
            <a:srgbClr val="FF0000"/>
          </a:solidFill>
          <a:prstDash val="dash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104775</xdr:colOff>
      <xdr:row>31</xdr:row>
      <xdr:rowOff>9525</xdr:rowOff>
    </xdr:from>
    <xdr:ext cx="1600200" cy="14192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@homestation.company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@homestation.company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75"/>
    <col customWidth="1" min="2" max="2" width="24.63"/>
    <col customWidth="1" min="3" max="4" width="13.75"/>
    <col customWidth="1" min="5" max="5" width="20.5"/>
    <col customWidth="1" min="6" max="8" width="13.75"/>
    <col customWidth="1" min="9" max="9" width="22.0"/>
    <col customWidth="1" min="10" max="14" width="13.75"/>
    <col customWidth="1" min="15" max="26" width="11.0"/>
  </cols>
  <sheetData>
    <row r="1" ht="25.5" customHeight="1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5.5" customHeight="1">
      <c r="A2" s="1"/>
      <c r="B2" s="3"/>
      <c r="E2" s="4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5.5" customHeight="1">
      <c r="A3" s="1"/>
      <c r="J3" s="1"/>
      <c r="K3" s="5" t="s">
        <v>2</v>
      </c>
      <c r="L3" s="6"/>
      <c r="M3" s="6"/>
      <c r="N3" s="7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5.5" customHeight="1">
      <c r="A4" s="1"/>
      <c r="E4" s="1"/>
      <c r="F4" s="1"/>
      <c r="G4" s="8" t="s">
        <v>3</v>
      </c>
      <c r="H4" s="9"/>
      <c r="I4" s="1"/>
      <c r="J4" s="10" t="s">
        <v>4</v>
      </c>
      <c r="K4" s="11" t="s">
        <v>5</v>
      </c>
      <c r="L4" s="12" t="s">
        <v>6</v>
      </c>
      <c r="M4" s="13"/>
      <c r="N4" s="14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0" customHeight="1">
      <c r="A5" s="1"/>
      <c r="B5" s="15" t="s">
        <v>7</v>
      </c>
      <c r="C5" s="16" t="s">
        <v>8</v>
      </c>
      <c r="D5" s="17" t="s">
        <v>9</v>
      </c>
      <c r="E5" s="18"/>
      <c r="F5" s="19" t="s">
        <v>10</v>
      </c>
      <c r="G5" s="20" t="s">
        <v>11</v>
      </c>
      <c r="H5" s="21" t="s">
        <v>12</v>
      </c>
      <c r="J5" s="22"/>
      <c r="K5" s="23" t="s">
        <v>13</v>
      </c>
      <c r="L5" s="24" t="s">
        <v>14</v>
      </c>
      <c r="M5" s="25">
        <f>SUM(C18,D19,D20,D21,D22,D23,C24,D25)+400000+D16</f>
        <v>27252651.56</v>
      </c>
      <c r="N5" s="14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8.0" customHeight="1">
      <c r="A6" s="1"/>
      <c r="B6" s="26"/>
      <c r="C6" s="16" t="s">
        <v>8</v>
      </c>
      <c r="D6" s="27" t="s">
        <v>15</v>
      </c>
      <c r="E6" s="18"/>
      <c r="F6" s="19" t="s">
        <v>10</v>
      </c>
      <c r="G6" s="20" t="s">
        <v>11</v>
      </c>
      <c r="H6" s="28" t="s">
        <v>16</v>
      </c>
      <c r="J6" s="1"/>
      <c r="K6" s="29" t="s">
        <v>17</v>
      </c>
      <c r="L6" s="30"/>
      <c r="M6" s="30"/>
      <c r="N6" s="3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8.0" customHeight="1">
      <c r="A7" s="1"/>
      <c r="B7" s="26"/>
      <c r="C7" s="16" t="s">
        <v>18</v>
      </c>
      <c r="D7" s="32" t="s">
        <v>19</v>
      </c>
      <c r="E7" s="33"/>
      <c r="F7" s="33"/>
      <c r="G7" s="34"/>
      <c r="H7" s="35" t="s">
        <v>20</v>
      </c>
      <c r="J7" s="1"/>
      <c r="K7" s="36" t="s">
        <v>21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0" customHeight="1">
      <c r="A8" s="1"/>
      <c r="B8" s="37"/>
      <c r="C8" s="16" t="s">
        <v>22</v>
      </c>
      <c r="D8" s="38" t="s">
        <v>23</v>
      </c>
      <c r="E8" s="33"/>
      <c r="F8" s="33"/>
      <c r="G8" s="34"/>
      <c r="H8" s="28" t="s">
        <v>24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0" customHeight="1">
      <c r="A9" s="1"/>
      <c r="B9" s="15" t="s">
        <v>25</v>
      </c>
      <c r="C9" s="39" t="s">
        <v>26</v>
      </c>
      <c r="D9" s="40" t="s">
        <v>19</v>
      </c>
      <c r="E9" s="33"/>
      <c r="F9" s="33"/>
      <c r="G9" s="34"/>
      <c r="H9" s="28" t="s">
        <v>27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0" customHeight="1">
      <c r="A10" s="1"/>
      <c r="B10" s="26"/>
      <c r="C10" s="39" t="s">
        <v>28</v>
      </c>
      <c r="D10" s="41" t="s">
        <v>29</v>
      </c>
      <c r="E10" s="34"/>
      <c r="F10" s="42" t="str">
        <f t="shared" ref="F10:F11" si="1">D10*0.3025</f>
        <v>#VALUE!</v>
      </c>
      <c r="G10" s="34"/>
      <c r="H10" s="43" t="s">
        <v>30</v>
      </c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8.0" customHeight="1">
      <c r="A11" s="1"/>
      <c r="B11" s="26"/>
      <c r="C11" s="39" t="s">
        <v>31</v>
      </c>
      <c r="D11" s="41" t="s">
        <v>32</v>
      </c>
      <c r="E11" s="34"/>
      <c r="F11" s="42" t="str">
        <f t="shared" si="1"/>
        <v>#VALUE!</v>
      </c>
      <c r="G11" s="34"/>
      <c r="H11" s="43" t="s">
        <v>33</v>
      </c>
      <c r="I11" s="9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8.0" customHeight="1">
      <c r="A12" s="1"/>
      <c r="B12" s="37"/>
      <c r="C12" s="39" t="s">
        <v>34</v>
      </c>
      <c r="D12" s="44" t="s">
        <v>35</v>
      </c>
      <c r="E12" s="33"/>
      <c r="F12" s="33"/>
      <c r="G12" s="34"/>
      <c r="H12" s="45" t="s">
        <v>36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5.5" customHeight="1">
      <c r="A13" s="1"/>
      <c r="B13" s="46"/>
      <c r="C13" s="47"/>
      <c r="D13" s="48"/>
      <c r="E13" s="14"/>
      <c r="F13" s="49"/>
      <c r="I13" s="1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5.5" customHeight="1">
      <c r="A14" s="1"/>
      <c r="B14" s="50" t="s">
        <v>37</v>
      </c>
      <c r="C14" s="51">
        <v>2.409E7</v>
      </c>
      <c r="D14" s="34"/>
      <c r="E14" s="52"/>
      <c r="F14" s="53" t="s">
        <v>38</v>
      </c>
      <c r="G14" s="33"/>
      <c r="H14" s="33"/>
      <c r="I14" s="3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25.5" customHeight="1">
      <c r="A15" s="1"/>
      <c r="B15" s="53" t="s">
        <v>39</v>
      </c>
      <c r="C15" s="33"/>
      <c r="D15" s="34"/>
      <c r="E15" s="52"/>
      <c r="F15" s="53" t="s">
        <v>40</v>
      </c>
      <c r="G15" s="34"/>
      <c r="H15" s="54">
        <f>SUM(H22,H30)</f>
        <v>72555</v>
      </c>
      <c r="I15" s="3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5.5" customHeight="1">
      <c r="A16" s="1"/>
      <c r="B16" s="55" t="s">
        <v>41</v>
      </c>
      <c r="C16" s="55"/>
      <c r="D16" s="56">
        <v>2.49E7</v>
      </c>
      <c r="E16" s="57"/>
      <c r="F16" s="53" t="s">
        <v>42</v>
      </c>
      <c r="G16" s="34"/>
      <c r="H16" s="58">
        <f>SUM(H31,H23)</f>
        <v>870660</v>
      </c>
      <c r="I16" s="3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5.5" customHeight="1">
      <c r="A17" s="1"/>
      <c r="B17" s="55" t="s">
        <v>43</v>
      </c>
      <c r="C17" s="55" t="s">
        <v>44</v>
      </c>
      <c r="D17" s="56">
        <v>2.3838532E7</v>
      </c>
      <c r="E17" s="57"/>
      <c r="F17" s="59" t="s">
        <v>45</v>
      </c>
      <c r="G17" s="34"/>
      <c r="H17" s="59" t="s">
        <v>46</v>
      </c>
      <c r="I17" s="3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5.5" customHeight="1">
      <c r="A18" s="1"/>
      <c r="B18" s="55" t="s">
        <v>47</v>
      </c>
      <c r="C18" s="60">
        <f>SUM(D17*1.033)+66000-D17</f>
        <v>852671.556</v>
      </c>
      <c r="D18" s="34"/>
      <c r="E18" s="52"/>
      <c r="F18" s="59" t="s">
        <v>48</v>
      </c>
      <c r="G18" s="34"/>
      <c r="H18" s="61">
        <f>SUM(D34*0.9)</f>
        <v>21681000</v>
      </c>
      <c r="I18" s="62" t="s">
        <v>49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5.5" customHeight="1">
      <c r="A19" s="1"/>
      <c r="B19" s="55" t="s">
        <v>50</v>
      </c>
      <c r="C19" s="55" t="s">
        <v>51</v>
      </c>
      <c r="D19" s="56">
        <v>450000.0</v>
      </c>
      <c r="E19" s="63"/>
      <c r="F19" s="59" t="s">
        <v>52</v>
      </c>
      <c r="G19" s="34"/>
      <c r="H19" s="64">
        <v>35.0</v>
      </c>
      <c r="I19" s="62" t="s">
        <v>53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5.5" customHeight="1">
      <c r="A20" s="65"/>
      <c r="B20" s="55" t="s">
        <v>54</v>
      </c>
      <c r="C20" s="55" t="s">
        <v>55</v>
      </c>
      <c r="D20" s="56">
        <v>10000.0</v>
      </c>
      <c r="E20" s="57"/>
      <c r="F20" s="59" t="s">
        <v>56</v>
      </c>
      <c r="G20" s="34"/>
      <c r="H20" s="59" t="s">
        <v>57</v>
      </c>
      <c r="I20" s="3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5.5" customHeight="1">
      <c r="A21" s="65"/>
      <c r="B21" s="55" t="s">
        <v>58</v>
      </c>
      <c r="C21" s="55" t="s">
        <v>59</v>
      </c>
      <c r="D21" s="56">
        <v>22000.0</v>
      </c>
      <c r="E21" s="52"/>
      <c r="F21" s="59" t="s">
        <v>60</v>
      </c>
      <c r="G21" s="34"/>
      <c r="H21" s="64">
        <v>1.28</v>
      </c>
      <c r="I21" s="62" t="s">
        <v>61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5.5" customHeight="1">
      <c r="A22" s="1"/>
      <c r="B22" s="55" t="s">
        <v>62</v>
      </c>
      <c r="C22" s="55" t="s">
        <v>63</v>
      </c>
      <c r="D22" s="56">
        <v>88000.0</v>
      </c>
      <c r="E22" s="52"/>
      <c r="F22" s="59" t="s">
        <v>64</v>
      </c>
      <c r="G22" s="34"/>
      <c r="H22" s="66">
        <f>ROUNDDOWN(PMT(H21/100/12,H19*12,H18*-1),0)</f>
        <v>64072</v>
      </c>
      <c r="I22" s="62" t="s">
        <v>49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5.5" customHeight="1">
      <c r="A23" s="1"/>
      <c r="B23" s="55" t="s">
        <v>65</v>
      </c>
      <c r="C23" s="55" t="s">
        <v>66</v>
      </c>
      <c r="D23" s="56">
        <v>0.0</v>
      </c>
      <c r="E23" s="52"/>
      <c r="F23" s="59" t="s">
        <v>67</v>
      </c>
      <c r="G23" s="34"/>
      <c r="H23" s="66">
        <f>SUM(H22*12)</f>
        <v>768864</v>
      </c>
      <c r="I23" s="62" t="s">
        <v>49</v>
      </c>
      <c r="J23" s="6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5.5" customHeight="1">
      <c r="A24" s="1"/>
      <c r="B24" s="55" t="s">
        <v>68</v>
      </c>
      <c r="C24" s="68">
        <f>SUM(C14*1.022)-C14</f>
        <v>529980</v>
      </c>
      <c r="D24" s="34"/>
      <c r="E24" s="52"/>
      <c r="F24" s="69" t="s">
        <v>69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5.5" customHeight="1">
      <c r="A25" s="1"/>
      <c r="B25" s="70" t="s">
        <v>70</v>
      </c>
      <c r="C25" s="55" t="s">
        <v>71</v>
      </c>
      <c r="D25" s="56">
        <v>0.0</v>
      </c>
      <c r="E25" s="52"/>
      <c r="F25" s="59" t="s">
        <v>45</v>
      </c>
      <c r="G25" s="34"/>
      <c r="H25" s="71" t="s">
        <v>72</v>
      </c>
      <c r="I25" s="3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5.5" customHeight="1">
      <c r="A26" s="1"/>
      <c r="B26" s="55" t="s">
        <v>73</v>
      </c>
      <c r="C26" s="71">
        <f>SUM(D25,C24,D23,D22,D21,D20,D19,C18,D16)</f>
        <v>26852651.56</v>
      </c>
      <c r="D26" s="34"/>
      <c r="E26" s="52"/>
      <c r="F26" s="59" t="s">
        <v>74</v>
      </c>
      <c r="G26" s="34"/>
      <c r="H26" s="61">
        <f>SUM(D34-H18)</f>
        <v>2409000</v>
      </c>
      <c r="I26" s="62" t="s">
        <v>49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25.5" customHeight="1">
      <c r="A27" s="1"/>
      <c r="B27" s="72" t="s">
        <v>75</v>
      </c>
      <c r="C27" s="73">
        <f>+C14-C26</f>
        <v>-2762651.556</v>
      </c>
      <c r="D27" s="74"/>
      <c r="E27" s="52"/>
      <c r="F27" s="59" t="s">
        <v>76</v>
      </c>
      <c r="G27" s="34"/>
      <c r="H27" s="64">
        <v>35.0</v>
      </c>
      <c r="I27" s="62" t="s">
        <v>53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5.5" customHeight="1">
      <c r="A28" s="1"/>
      <c r="B28" s="75" t="s">
        <v>77</v>
      </c>
      <c r="C28" s="76">
        <f>SUM(C27,C26)</f>
        <v>24090000</v>
      </c>
      <c r="D28" s="77"/>
      <c r="E28" s="52"/>
      <c r="F28" s="59" t="s">
        <v>78</v>
      </c>
      <c r="G28" s="34"/>
      <c r="H28" s="59" t="s">
        <v>79</v>
      </c>
      <c r="I28" s="3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5.5" customHeight="1">
      <c r="A29" s="1"/>
      <c r="B29" s="78" t="s">
        <v>80</v>
      </c>
      <c r="C29" s="79">
        <f>SUM(D25,C24,D23,D22,D21,D20,D19,C18)</f>
        <v>1952651.556</v>
      </c>
      <c r="D29" s="77"/>
      <c r="E29" s="57"/>
      <c r="F29" s="59" t="s">
        <v>81</v>
      </c>
      <c r="G29" s="34"/>
      <c r="H29" s="64">
        <v>2.4</v>
      </c>
      <c r="I29" s="62" t="s">
        <v>61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5.5" customHeight="1">
      <c r="A30" s="1"/>
      <c r="B30" s="80" t="s">
        <v>82</v>
      </c>
      <c r="C30" s="79">
        <f>SUM(C28-D16)</f>
        <v>-810000</v>
      </c>
      <c r="D30" s="77"/>
      <c r="E30" s="52"/>
      <c r="F30" s="59" t="s">
        <v>83</v>
      </c>
      <c r="G30" s="34"/>
      <c r="H30" s="66">
        <f>ROUNDDOWN(PMT(H29/100/12,H27*12,H26*-1),0)</f>
        <v>8483</v>
      </c>
      <c r="I30" s="62" t="s">
        <v>49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25.5" customHeight="1">
      <c r="A31" s="1"/>
      <c r="B31" s="81" t="s">
        <v>84</v>
      </c>
      <c r="C31" s="82"/>
      <c r="D31" s="83"/>
      <c r="E31" s="52"/>
      <c r="F31" s="59" t="s">
        <v>85</v>
      </c>
      <c r="G31" s="34"/>
      <c r="H31" s="61">
        <f>SUM(H30)*12</f>
        <v>101796</v>
      </c>
      <c r="I31" s="62" t="s">
        <v>49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25.5" customHeight="1">
      <c r="A32" s="1"/>
      <c r="B32" s="84" t="s">
        <v>86</v>
      </c>
      <c r="C32" s="85" t="s">
        <v>87</v>
      </c>
      <c r="D32" s="86">
        <f>SUM(C28)</f>
        <v>24090000</v>
      </c>
      <c r="E32" s="52"/>
      <c r="F32" s="69" t="s">
        <v>88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25.5" customHeight="1">
      <c r="A33" s="1"/>
      <c r="B33" s="87" t="s">
        <v>89</v>
      </c>
      <c r="C33" s="88"/>
      <c r="D33" s="89"/>
      <c r="E33" s="90"/>
      <c r="F33" s="91" t="s">
        <v>90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25.5" customHeight="1">
      <c r="A34" s="1"/>
      <c r="B34" s="92" t="s">
        <v>91</v>
      </c>
      <c r="C34" s="93"/>
      <c r="D34" s="94">
        <f>SUM(D32-D33)</f>
        <v>24090000</v>
      </c>
      <c r="E34" s="95" t="s">
        <v>92</v>
      </c>
      <c r="F34" s="52"/>
      <c r="G34" s="52"/>
      <c r="H34" s="52"/>
      <c r="I34" s="5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25.5" customHeight="1">
      <c r="A35" s="1"/>
      <c r="B35" s="69" t="s">
        <v>93</v>
      </c>
      <c r="E35" s="96" t="s">
        <v>94</v>
      </c>
      <c r="F35" s="52"/>
      <c r="G35" s="52"/>
      <c r="H35" s="52"/>
      <c r="I35" s="5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25.5" customHeight="1">
      <c r="A36" s="1"/>
      <c r="B36" s="1"/>
      <c r="C36" s="1"/>
      <c r="D36" s="1"/>
      <c r="E36" s="52"/>
      <c r="F36" s="97"/>
      <c r="G36" s="97"/>
      <c r="H36" s="97"/>
      <c r="I36" s="97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5.5" customHeight="1">
      <c r="A37" s="1"/>
      <c r="B37" s="1"/>
      <c r="C37" s="1"/>
      <c r="D37" s="1"/>
      <c r="E37" s="14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5.5" customHeight="1">
      <c r="A38" s="1"/>
      <c r="B38" s="1"/>
      <c r="C38" s="1"/>
      <c r="D38" s="1"/>
      <c r="E38" s="7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25.5" customHeight="1">
      <c r="A39" s="1"/>
      <c r="B39" s="98"/>
      <c r="C39" s="98"/>
      <c r="D39" s="98"/>
      <c r="E39" s="14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25.5" customHeight="1">
      <c r="A40" s="1"/>
      <c r="B40" s="1"/>
      <c r="C40" s="1"/>
      <c r="D40" s="1"/>
      <c r="E40" s="14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25.5" customHeight="1">
      <c r="A41" s="1"/>
      <c r="B41" s="1"/>
      <c r="C41" s="1"/>
      <c r="D41" s="1"/>
      <c r="E41" s="14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25.5" customHeight="1">
      <c r="A42" s="1"/>
      <c r="B42" s="1"/>
      <c r="C42" s="1"/>
      <c r="D42" s="1"/>
      <c r="E42" s="7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25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25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25.5" customHeight="1">
      <c r="A45" s="1"/>
      <c r="B45" s="1"/>
      <c r="C45" s="1"/>
      <c r="D45" s="1"/>
      <c r="E45" s="1"/>
      <c r="F45" s="99"/>
      <c r="G45" s="99"/>
      <c r="H45" s="9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25.5" customHeight="1">
      <c r="A46" s="1"/>
      <c r="B46" s="1"/>
      <c r="C46" s="1"/>
      <c r="D46" s="1"/>
      <c r="E46" s="1"/>
      <c r="F46" s="99"/>
      <c r="G46" s="99"/>
      <c r="H46" s="9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25.5" customHeight="1">
      <c r="A47" s="1"/>
      <c r="B47" s="1"/>
      <c r="C47" s="1"/>
      <c r="D47" s="1"/>
      <c r="E47" s="14"/>
      <c r="F47" s="99"/>
      <c r="G47" s="99"/>
      <c r="H47" s="99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25.5" customHeight="1">
      <c r="A48" s="1"/>
      <c r="B48" s="1"/>
      <c r="C48" s="1"/>
      <c r="D48" s="99"/>
      <c r="E48" s="100"/>
      <c r="F48" s="99"/>
      <c r="G48" s="99"/>
      <c r="H48" s="99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25.5" customHeight="1">
      <c r="A49" s="1"/>
      <c r="B49" s="1"/>
      <c r="C49" s="1"/>
      <c r="D49" s="99"/>
      <c r="E49" s="14"/>
      <c r="F49" s="99"/>
      <c r="G49" s="99"/>
      <c r="H49" s="99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25.5" customHeight="1">
      <c r="A50" s="1"/>
      <c r="B50" s="1"/>
      <c r="C50" s="1"/>
      <c r="D50" s="99"/>
      <c r="E50" s="14"/>
      <c r="F50" s="99"/>
      <c r="G50" s="99"/>
      <c r="H50" s="9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25.5" customHeight="1">
      <c r="A51" s="1"/>
      <c r="B51" s="1"/>
      <c r="C51" s="1"/>
      <c r="D51" s="99"/>
      <c r="E51" s="101"/>
      <c r="F51" s="99"/>
      <c r="G51" s="99"/>
      <c r="H51" s="9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25.5" customHeight="1">
      <c r="A52" s="1"/>
      <c r="B52" s="1"/>
      <c r="C52" s="1"/>
      <c r="D52" s="99"/>
      <c r="E52" s="10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25.5" customHeight="1">
      <c r="A53" s="1"/>
      <c r="B53" s="1"/>
      <c r="C53" s="1"/>
      <c r="D53" s="99"/>
      <c r="E53" s="10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25.5" customHeight="1">
      <c r="A54" s="1"/>
      <c r="B54" s="1"/>
      <c r="C54" s="1"/>
      <c r="D54" s="99"/>
      <c r="E54" s="10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25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25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25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25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25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25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25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25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25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25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25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25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25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25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25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25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25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25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25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25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25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25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25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25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25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25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25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25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25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25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25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25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25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25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25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25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25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25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25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25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25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25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25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25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25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25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25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25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25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25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25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25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25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25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25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25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25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25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25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5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25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25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25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25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25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25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25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25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25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25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25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25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25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25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25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25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25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25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25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25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25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25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25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25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25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25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25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25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25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25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25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25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25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25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25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25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25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25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25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25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25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25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25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25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25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25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25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25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25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25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25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25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25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25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25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25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25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25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25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25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25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25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25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25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25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25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25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25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25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25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25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25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25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25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25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25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25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25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25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25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25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25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25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25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25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25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25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25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25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25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25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25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25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25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25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25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25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25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25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25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25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25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25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25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25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25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25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25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25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25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25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25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25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25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25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25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25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25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25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25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25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3">
    <mergeCell ref="F16:G16"/>
    <mergeCell ref="H16:I16"/>
    <mergeCell ref="F17:G17"/>
    <mergeCell ref="H17:I17"/>
    <mergeCell ref="F18:G18"/>
    <mergeCell ref="F19:G19"/>
    <mergeCell ref="H20:I20"/>
    <mergeCell ref="F20:G20"/>
    <mergeCell ref="F21:G21"/>
    <mergeCell ref="F22:G22"/>
    <mergeCell ref="F23:G23"/>
    <mergeCell ref="F24:I24"/>
    <mergeCell ref="F25:G25"/>
    <mergeCell ref="H25:I25"/>
    <mergeCell ref="D5:E5"/>
    <mergeCell ref="D6:E6"/>
    <mergeCell ref="B9:B12"/>
    <mergeCell ref="D10:E10"/>
    <mergeCell ref="D11:E11"/>
    <mergeCell ref="C14:D14"/>
    <mergeCell ref="B15:D15"/>
    <mergeCell ref="C18:D18"/>
    <mergeCell ref="H6:I6"/>
    <mergeCell ref="D7:G7"/>
    <mergeCell ref="H7:I7"/>
    <mergeCell ref="B2:D4"/>
    <mergeCell ref="E2:I3"/>
    <mergeCell ref="K3:M3"/>
    <mergeCell ref="G4:H4"/>
    <mergeCell ref="J4:J5"/>
    <mergeCell ref="B5:B8"/>
    <mergeCell ref="H5:I5"/>
    <mergeCell ref="D8:G8"/>
    <mergeCell ref="H8:I8"/>
    <mergeCell ref="D9:G9"/>
    <mergeCell ref="H9:I9"/>
    <mergeCell ref="F10:G10"/>
    <mergeCell ref="H10:I10"/>
    <mergeCell ref="H11:I11"/>
    <mergeCell ref="F11:G11"/>
    <mergeCell ref="D12:G12"/>
    <mergeCell ref="H12:I12"/>
    <mergeCell ref="F13:H13"/>
    <mergeCell ref="F14:I14"/>
    <mergeCell ref="F15:G15"/>
    <mergeCell ref="H15:I15"/>
    <mergeCell ref="C24:D24"/>
    <mergeCell ref="C26:D26"/>
    <mergeCell ref="C27:D27"/>
    <mergeCell ref="C28:D28"/>
    <mergeCell ref="C29:D29"/>
    <mergeCell ref="C30:D30"/>
    <mergeCell ref="B31:D31"/>
    <mergeCell ref="B35:D35"/>
    <mergeCell ref="F32:I32"/>
    <mergeCell ref="F33:I33"/>
    <mergeCell ref="F26:G26"/>
    <mergeCell ref="F27:G27"/>
    <mergeCell ref="F28:G28"/>
    <mergeCell ref="H28:I28"/>
    <mergeCell ref="F29:G29"/>
    <mergeCell ref="F30:G30"/>
    <mergeCell ref="F31:G31"/>
  </mergeCells>
  <hyperlinks>
    <hyperlink r:id="rId1" ref="H1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31" width="2.38"/>
    <col customWidth="1" min="32" max="32" width="11.0"/>
  </cols>
  <sheetData>
    <row r="2">
      <c r="B2" s="103" t="s">
        <v>95</v>
      </c>
    </row>
    <row r="3">
      <c r="B3" s="104" t="s">
        <v>96</v>
      </c>
    </row>
    <row r="4"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6" t="s">
        <v>97</v>
      </c>
      <c r="W4" s="105" t="s">
        <v>53</v>
      </c>
      <c r="X4" s="106" t="s">
        <v>98</v>
      </c>
      <c r="Z4" s="105" t="s">
        <v>99</v>
      </c>
      <c r="AA4" s="106" t="s">
        <v>100</v>
      </c>
      <c r="AC4" s="105" t="s">
        <v>101</v>
      </c>
    </row>
    <row r="5"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</row>
    <row r="6">
      <c r="B6" s="107" t="s">
        <v>102</v>
      </c>
      <c r="N6" s="105" t="s">
        <v>103</v>
      </c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</row>
    <row r="7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05"/>
      <c r="Q7" s="105"/>
      <c r="R7" s="108" t="s">
        <v>18</v>
      </c>
      <c r="T7" s="109" t="s">
        <v>104</v>
      </c>
    </row>
    <row r="8"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05"/>
      <c r="O8" s="105"/>
      <c r="P8" s="105"/>
      <c r="Q8" s="105"/>
      <c r="R8" s="111"/>
      <c r="S8" s="111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ht="15.0" customHeight="1"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12" t="s">
        <v>105</v>
      </c>
      <c r="S9" s="113"/>
      <c r="T9" s="114" t="s">
        <v>106</v>
      </c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</row>
    <row r="10"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11"/>
      <c r="S10" s="111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</row>
    <row r="12"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</row>
    <row r="13">
      <c r="B13" s="105"/>
      <c r="C13" s="105" t="s">
        <v>107</v>
      </c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15"/>
      <c r="AB13" s="115"/>
      <c r="AC13" s="115"/>
      <c r="AD13" s="115"/>
      <c r="AE13" s="115"/>
    </row>
    <row r="14"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15"/>
      <c r="AB14" s="115"/>
      <c r="AC14" s="115"/>
      <c r="AD14" s="115"/>
      <c r="AE14" s="115"/>
    </row>
    <row r="15"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 t="s">
        <v>108</v>
      </c>
      <c r="S15" s="105"/>
      <c r="T15" s="105"/>
      <c r="U15" s="105"/>
      <c r="V15" s="105"/>
      <c r="W15" s="105"/>
      <c r="X15" s="105"/>
      <c r="Y15" s="105"/>
      <c r="Z15" s="105"/>
      <c r="AA15" s="115"/>
      <c r="AB15" s="115"/>
      <c r="AC15" s="115"/>
      <c r="AD15" s="115"/>
      <c r="AE15" s="115"/>
    </row>
    <row r="16"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15"/>
      <c r="AB16" s="115"/>
      <c r="AC16" s="115"/>
      <c r="AD16" s="115"/>
      <c r="AE16" s="115"/>
    </row>
    <row r="17">
      <c r="B17" s="105" t="s">
        <v>109</v>
      </c>
      <c r="C17" s="105"/>
      <c r="D17" s="105"/>
      <c r="E17" s="105"/>
      <c r="F17" s="105"/>
      <c r="G17" s="105"/>
      <c r="H17" s="116" t="s">
        <v>110</v>
      </c>
      <c r="I17" s="6"/>
      <c r="J17" s="6"/>
      <c r="K17" s="117" t="s">
        <v>111</v>
      </c>
      <c r="L17" s="118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6"/>
      <c r="AC17" s="116"/>
      <c r="AD17" s="116"/>
      <c r="AE17" s="116"/>
    </row>
    <row r="18">
      <c r="B18" s="105"/>
      <c r="C18" s="120" t="s">
        <v>112</v>
      </c>
      <c r="D18" s="105"/>
      <c r="E18" s="105"/>
      <c r="F18" s="105"/>
      <c r="G18" s="105"/>
      <c r="H18" s="121" t="s">
        <v>113</v>
      </c>
      <c r="I18" s="33"/>
      <c r="J18" s="33"/>
      <c r="K18" s="122" t="s">
        <v>114</v>
      </c>
      <c r="L18" s="123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1"/>
      <c r="AC18" s="121"/>
      <c r="AD18" s="121"/>
      <c r="AE18" s="121"/>
    </row>
    <row r="19">
      <c r="B19" s="105"/>
      <c r="C19" s="105"/>
      <c r="D19" s="105"/>
      <c r="E19" s="105"/>
      <c r="F19" s="105"/>
      <c r="G19" s="105"/>
      <c r="H19" s="121" t="s">
        <v>115</v>
      </c>
      <c r="I19" s="33"/>
      <c r="J19" s="33"/>
      <c r="K19" s="122" t="s">
        <v>116</v>
      </c>
      <c r="L19" s="123"/>
      <c r="M19" s="123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1"/>
      <c r="AC19" s="121"/>
      <c r="AD19" s="121"/>
      <c r="AE19" s="121"/>
    </row>
    <row r="20">
      <c r="B20" s="105"/>
      <c r="C20" s="105"/>
      <c r="D20" s="105"/>
      <c r="E20" s="105"/>
      <c r="F20" s="105"/>
      <c r="G20" s="105"/>
      <c r="H20" s="116" t="s">
        <v>117</v>
      </c>
      <c r="I20" s="6"/>
      <c r="J20" s="6"/>
      <c r="K20" s="125" t="s">
        <v>118</v>
      </c>
      <c r="L20" s="118"/>
      <c r="M20" s="119"/>
      <c r="N20" s="119"/>
      <c r="O20" s="119"/>
      <c r="P20" s="119"/>
      <c r="Q20" s="124"/>
      <c r="R20" s="124"/>
      <c r="S20" s="124"/>
      <c r="T20" s="124"/>
      <c r="U20" s="124"/>
      <c r="V20" s="124"/>
      <c r="W20" s="124"/>
      <c r="X20" s="124"/>
      <c r="Y20" s="119"/>
      <c r="Z20" s="119"/>
      <c r="AA20" s="119"/>
      <c r="AB20" s="116"/>
      <c r="AC20" s="116"/>
      <c r="AD20" s="116"/>
      <c r="AE20" s="116"/>
    </row>
    <row r="21" ht="15.75" customHeight="1"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</row>
    <row r="22" ht="15.75" customHeight="1">
      <c r="B22" s="105" t="s">
        <v>119</v>
      </c>
      <c r="C22" s="105"/>
      <c r="D22" s="105"/>
      <c r="E22" s="105"/>
      <c r="F22" s="105"/>
      <c r="G22" s="105"/>
      <c r="H22" s="119" t="s">
        <v>120</v>
      </c>
      <c r="I22" s="119"/>
      <c r="J22" s="119"/>
      <c r="K22" s="119"/>
      <c r="L22" s="119" t="s">
        <v>121</v>
      </c>
      <c r="M22" s="119"/>
      <c r="N22" s="119"/>
      <c r="O22" s="118"/>
      <c r="P22" s="119">
        <v>0.0</v>
      </c>
      <c r="Q22" s="119" t="s">
        <v>122</v>
      </c>
      <c r="R22" s="126" t="s">
        <v>123</v>
      </c>
      <c r="S22" s="119"/>
      <c r="T22" s="119"/>
      <c r="U22" s="119"/>
      <c r="V22" s="119"/>
      <c r="W22" s="119"/>
      <c r="X22" s="105"/>
      <c r="Y22" s="105"/>
      <c r="Z22" s="105"/>
      <c r="AA22" s="105"/>
      <c r="AB22" s="105"/>
      <c r="AC22" s="105"/>
      <c r="AD22" s="105"/>
      <c r="AE22" s="105"/>
    </row>
    <row r="23" ht="15.75" customHeight="1">
      <c r="B23" s="105"/>
      <c r="C23" s="120" t="s">
        <v>124</v>
      </c>
      <c r="D23" s="105"/>
      <c r="E23" s="105"/>
      <c r="F23" s="105"/>
      <c r="G23" s="105"/>
      <c r="H23" s="124" t="s">
        <v>125</v>
      </c>
      <c r="I23" s="124"/>
      <c r="J23" s="124"/>
      <c r="K23" s="124" t="s">
        <v>121</v>
      </c>
      <c r="L23" s="124"/>
      <c r="M23" s="124"/>
      <c r="N23" s="124" t="s">
        <v>126</v>
      </c>
      <c r="O23" s="124"/>
      <c r="P23" s="124"/>
      <c r="Q23" s="124"/>
      <c r="R23" s="127" t="s">
        <v>127</v>
      </c>
      <c r="S23" s="124"/>
      <c r="T23" s="124"/>
      <c r="U23" s="124"/>
      <c r="V23" s="124"/>
      <c r="W23" s="124"/>
      <c r="X23" s="105" t="s">
        <v>128</v>
      </c>
      <c r="Y23" s="105"/>
      <c r="Z23" s="105"/>
      <c r="AA23" s="105"/>
      <c r="AB23" s="105"/>
      <c r="AC23" s="105"/>
      <c r="AD23" s="105"/>
      <c r="AE23" s="105"/>
    </row>
    <row r="24" ht="15.75" customHeight="1">
      <c r="B24" s="105"/>
      <c r="C24" s="105"/>
      <c r="D24" s="105"/>
      <c r="E24" s="105"/>
      <c r="F24" s="105"/>
      <c r="G24" s="105"/>
      <c r="H24" s="123" t="s">
        <v>129</v>
      </c>
      <c r="I24" s="124"/>
      <c r="J24" s="124"/>
      <c r="K24" s="124"/>
      <c r="L24" s="124"/>
      <c r="M24" s="124"/>
      <c r="N24" s="124"/>
      <c r="O24" s="123" t="s">
        <v>130</v>
      </c>
      <c r="P24" s="124"/>
      <c r="Q24" s="124"/>
      <c r="R24" s="124"/>
      <c r="S24" s="124"/>
      <c r="T24" s="124"/>
      <c r="U24" s="124"/>
      <c r="V24" s="124"/>
      <c r="W24" s="124"/>
      <c r="X24" s="105"/>
      <c r="Y24" s="105"/>
      <c r="Z24" s="105"/>
      <c r="AA24" s="105"/>
      <c r="AB24" s="105"/>
      <c r="AC24" s="105"/>
      <c r="AD24" s="105"/>
      <c r="AE24" s="105"/>
    </row>
    <row r="25" ht="15.75" customHeight="1">
      <c r="B25" s="105"/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</row>
    <row r="26" ht="15.75" customHeight="1">
      <c r="B26" s="128" t="s">
        <v>131</v>
      </c>
      <c r="C26" s="105"/>
      <c r="D26" s="105"/>
      <c r="E26" s="105"/>
      <c r="F26" s="120" t="s">
        <v>132</v>
      </c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</row>
    <row r="27" ht="15.75" customHeight="1">
      <c r="B27" s="129" t="s">
        <v>133</v>
      </c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</row>
    <row r="28" ht="15.75" customHeight="1">
      <c r="B28" s="131" t="s">
        <v>36</v>
      </c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</row>
    <row r="29" ht="15.75" customHeight="1"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</row>
    <row r="30" ht="15.75" customHeight="1">
      <c r="B30" s="129"/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</row>
    <row r="31" ht="15.75" customHeight="1">
      <c r="B31" s="128" t="s">
        <v>134</v>
      </c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</row>
    <row r="32" ht="15.75" customHeight="1">
      <c r="B32" s="105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34" t="s">
        <v>16</v>
      </c>
      <c r="N32" s="128"/>
      <c r="O32" s="128"/>
      <c r="P32" s="128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</row>
    <row r="33" ht="15.75" customHeight="1">
      <c r="B33" s="105"/>
      <c r="C33" s="105"/>
      <c r="D33" s="105"/>
      <c r="E33" s="105"/>
      <c r="F33" s="105"/>
      <c r="G33" s="105"/>
      <c r="H33" s="105"/>
      <c r="I33" s="105"/>
      <c r="J33" s="105"/>
      <c r="K33" s="105"/>
      <c r="L33" s="128"/>
      <c r="M33" s="135" t="s">
        <v>135</v>
      </c>
      <c r="N33" s="128"/>
      <c r="O33" s="128"/>
      <c r="P33" s="128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</row>
    <row r="34" ht="15.75" customHeight="1">
      <c r="B34" s="105"/>
      <c r="C34" s="105"/>
      <c r="D34" s="105"/>
      <c r="E34" s="105"/>
      <c r="F34" s="105"/>
      <c r="G34" s="105"/>
      <c r="H34" s="105"/>
      <c r="I34" s="105"/>
      <c r="J34" s="105"/>
      <c r="K34" s="105"/>
      <c r="L34" s="128"/>
      <c r="M34" s="136" t="s">
        <v>136</v>
      </c>
      <c r="N34" s="128"/>
      <c r="O34" s="128"/>
      <c r="P34" s="128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</row>
    <row r="35" ht="15.75" customHeight="1"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28"/>
      <c r="M35" s="136" t="s">
        <v>137</v>
      </c>
      <c r="N35" s="128"/>
      <c r="O35" s="128"/>
      <c r="P35" s="128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</row>
    <row r="36" ht="15.75" customHeight="1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28"/>
      <c r="M36" s="136" t="s">
        <v>27</v>
      </c>
      <c r="N36" s="128"/>
      <c r="O36" s="128"/>
      <c r="P36" s="128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</row>
    <row r="37" ht="15.75" customHeight="1"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28"/>
      <c r="M37" s="136" t="s">
        <v>138</v>
      </c>
      <c r="N37" s="128"/>
      <c r="O37" s="128"/>
      <c r="P37" s="128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</row>
    <row r="38" ht="15.75" customHeight="1">
      <c r="B38" s="105"/>
      <c r="C38" s="105"/>
      <c r="D38" s="105"/>
      <c r="E38" s="105"/>
      <c r="F38" s="105"/>
      <c r="G38" s="105"/>
      <c r="H38" s="105"/>
      <c r="I38" s="105"/>
      <c r="J38" s="105"/>
      <c r="K38" s="105"/>
      <c r="L38" s="128"/>
      <c r="M38" s="115" t="s">
        <v>139</v>
      </c>
      <c r="O38" s="106" t="s">
        <v>140</v>
      </c>
      <c r="Z38" s="105"/>
      <c r="AA38" s="105"/>
      <c r="AB38" s="105"/>
      <c r="AC38" s="105"/>
      <c r="AD38" s="105"/>
      <c r="AE38" s="105"/>
    </row>
    <row r="39" ht="15.75" customHeight="1"/>
    <row r="40" ht="15.75" customHeight="1">
      <c r="M40" s="137" t="s">
        <v>141</v>
      </c>
      <c r="P40" s="138" t="s">
        <v>23</v>
      </c>
      <c r="Z40" s="99" t="s">
        <v>142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2">
    <mergeCell ref="B2:AE2"/>
    <mergeCell ref="B3:AE3"/>
    <mergeCell ref="U4:V4"/>
    <mergeCell ref="X4:Y4"/>
    <mergeCell ref="AA4:AB4"/>
    <mergeCell ref="B6:M7"/>
    <mergeCell ref="N6:O7"/>
    <mergeCell ref="H20:J20"/>
    <mergeCell ref="B27:AE27"/>
    <mergeCell ref="B28:AE29"/>
    <mergeCell ref="B30:AE30"/>
    <mergeCell ref="M38:N39"/>
    <mergeCell ref="O38:Y39"/>
    <mergeCell ref="M40:O40"/>
    <mergeCell ref="P40:Y40"/>
    <mergeCell ref="R7:S7"/>
    <mergeCell ref="T7:AE8"/>
    <mergeCell ref="R9:S9"/>
    <mergeCell ref="T9:AE10"/>
    <mergeCell ref="H17:J17"/>
    <mergeCell ref="H18:J18"/>
    <mergeCell ref="H19:J19"/>
  </mergeCells>
  <hyperlinks>
    <hyperlink r:id="rId1" ref="B28"/>
  </hyperlinks>
  <printOptions/>
  <pageMargins bottom="0.75" footer="0.0" header="0.0" left="0.25" right="0.25" top="0.75"/>
  <pageSetup paperSize="9"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2021-09-14T06:42:24Z</dcterms:created>
  <dc:creator>ホームステーション鈴鹿店</dc:creator>
</cp:coreProperties>
</file>